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NGLESE\"/>
    </mc:Choice>
  </mc:AlternateContent>
  <xr:revisionPtr revIDLastSave="0" documentId="13_ncr:1_{1284FBB8-468F-471F-AF25-D30CB490588B}" xr6:coauthVersionLast="47" xr6:coauthVersionMax="47" xr10:uidLastSave="{00000000-0000-0000-0000-000000000000}"/>
  <bookViews>
    <workbookView xWindow="-120" yWindow="-120" windowWidth="29040" windowHeight="15720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'!$A$3:$V$140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'!$A$1:$V$140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'!$A:$D,'KPI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sharedStrings.xml><?xml version="1.0" encoding="utf-8"?>
<sst xmlns="http://schemas.openxmlformats.org/spreadsheetml/2006/main" count="385" uniqueCount="144">
  <si>
    <t>n.</t>
  </si>
  <si>
    <t>%</t>
  </si>
  <si>
    <t>KPI</t>
  </si>
  <si>
    <t>UM</t>
  </si>
  <si>
    <t>GWh</t>
  </si>
  <si>
    <t>MWh</t>
  </si>
  <si>
    <t>t</t>
  </si>
  <si>
    <r>
      <t>m</t>
    </r>
    <r>
      <rPr>
        <vertAlign val="superscript"/>
        <sz val="8"/>
        <rFont val="Roboto Light"/>
      </rPr>
      <t>3</t>
    </r>
  </si>
  <si>
    <t>n</t>
  </si>
  <si>
    <t>N</t>
  </si>
  <si>
    <t>2006/ 2007</t>
  </si>
  <si>
    <t>MWhe</t>
  </si>
  <si>
    <t>MWht</t>
  </si>
  <si>
    <t>km</t>
  </si>
  <si>
    <t>Tep</t>
  </si>
  <si>
    <t>Smart solutions</t>
  </si>
  <si>
    <t xml:space="preserve"> </t>
  </si>
  <si>
    <r>
      <t>Msm</t>
    </r>
    <r>
      <rPr>
        <vertAlign val="superscript"/>
        <sz val="8"/>
        <rFont val="Roboto Light"/>
      </rPr>
      <t>3</t>
    </r>
  </si>
  <si>
    <t>XS1704789590</t>
  </si>
  <si>
    <t>XS2275029085</t>
  </si>
  <si>
    <t>ISIN</t>
  </si>
  <si>
    <t>XS1704789590
XS2065601937</t>
  </si>
  <si>
    <t>XS1704789590
XS2065601937
XS2275029085</t>
  </si>
  <si>
    <t>XS2065601937
XS2275029085</t>
  </si>
  <si>
    <t>XS1704789590
XS2275029085</t>
  </si>
  <si>
    <t>XS2752472436</t>
  </si>
  <si>
    <t>XS2065601937
XS2752472436</t>
  </si>
  <si>
    <t>XS2752472436
XS2906211946</t>
  </si>
  <si>
    <t>XS2906211943</t>
  </si>
  <si>
    <t xml:space="preserve">XS2065601937
XS2275029085
</t>
  </si>
  <si>
    <t xml:space="preserve">XS1704789590
XS2275029085
</t>
  </si>
  <si>
    <t>XS2906211946</t>
  </si>
  <si>
    <t>Project</t>
  </si>
  <si>
    <t>KPI LIST</t>
  </si>
  <si>
    <t>Energy Efficiency</t>
  </si>
  <si>
    <t>Renewable energy share in percent on total</t>
  </si>
  <si>
    <t>Thermal energy recovered from Parma WTE waste destined for district heating network per operating year</t>
  </si>
  <si>
    <t>Thermal energy recovered from Piacenza WTE waste destined for district heating network per operating year</t>
  </si>
  <si>
    <t>Primary energy saving per operating year</t>
  </si>
  <si>
    <t>Electrical energy produced from renewable non-fossil sources per operating year</t>
  </si>
  <si>
    <t xml:space="preserve">Thermal energy produced from renewable non-fossil sources per operating year </t>
  </si>
  <si>
    <t>Heat exchange and pumping TRM in Grugliasco and interconnection with Grugliasco and Beinasco</t>
  </si>
  <si>
    <t>Distributed thermal energy per operating year</t>
  </si>
  <si>
    <t>Cogeneration turboexpansion plant “Celsius”</t>
  </si>
  <si>
    <t xml:space="preserve">Net produced electricity from renewable non-fossil sources per operating year </t>
  </si>
  <si>
    <t xml:space="preserve">Cogeneration plant Torino Nord </t>
  </si>
  <si>
    <t>Electrical energy produced per operating year</t>
  </si>
  <si>
    <t>Thermal energy produced per operating year</t>
  </si>
  <si>
    <t>Cogeneration plant Moncalieri – GT2 RPW</t>
  </si>
  <si>
    <t>Electricity fed into the network per operating year</t>
  </si>
  <si>
    <t>Torino LED (I and II phases)</t>
  </si>
  <si>
    <t>Smart meters installed</t>
  </si>
  <si>
    <t>Percentage of smart meters on the total</t>
  </si>
  <si>
    <t>Electricity distribution Smart Metering 1G + 2G (Torino and Parma)</t>
  </si>
  <si>
    <t>2G smart meters installed</t>
  </si>
  <si>
    <r>
      <t>1G smart meters installed</t>
    </r>
    <r>
      <rPr>
        <vertAlign val="superscript"/>
        <sz val="8"/>
        <rFont val="Roboto Light"/>
      </rPr>
      <t>(1)</t>
    </r>
  </si>
  <si>
    <t>Total 2G smart meters installed</t>
  </si>
  <si>
    <t>Percentage 2G smart meters installed of total</t>
  </si>
  <si>
    <t>Replacement of gas distribution networks</t>
  </si>
  <si>
    <t>Piacenza district heating network, connection and pumping station at WTE Tecnoborgo (PC)</t>
  </si>
  <si>
    <t>Development of district heating network in Parma, Piacenza and Reggio Emilia</t>
  </si>
  <si>
    <t>Total volumes connected to Parma, Piacenza and Reggio Emilia</t>
  </si>
  <si>
    <t>Development of district heating networks in Parma (PR)</t>
  </si>
  <si>
    <t>Development of district heating networks in Torino (TO)</t>
  </si>
  <si>
    <t>Development of district heating networks in Reggio Emilia (RE)</t>
  </si>
  <si>
    <t>Heat exchange and pumping substation in Lucento</t>
  </si>
  <si>
    <t xml:space="preserve">Electrical energy produced from renewable non-fossil sources per operating year </t>
  </si>
  <si>
    <t>Sorted waste collection %</t>
  </si>
  <si>
    <t>Sorted waste collection - total per operating year</t>
  </si>
  <si>
    <t>Unsorted waste disposed of - total per operating year</t>
  </si>
  <si>
    <t>Development of separate waste collection services in historical areas</t>
  </si>
  <si>
    <t>Development of separate waste collection services in new areas</t>
  </si>
  <si>
    <t>Biowaste recovery to produce compost and biomethane - Ferrania (SV)</t>
  </si>
  <si>
    <t>Biowaste recovery to produce compost and biomethane - Santhià (TO)</t>
  </si>
  <si>
    <t>I.Blu-Selection plant in San Giorgio di Nogaro (UD)</t>
  </si>
  <si>
    <t>I.Blu-Selection plant in Cadelbosco (RE)</t>
  </si>
  <si>
    <t>I.Blu-Recycling plant in Costa di Rovigo (RO)</t>
  </si>
  <si>
    <t>I.Blu-Recycling plant in San Giorgio di Nogaro (UD)</t>
  </si>
  <si>
    <t>Plastic sent for material recovery per operating year</t>
  </si>
  <si>
    <t>Blupolymer produced per operating year</t>
  </si>
  <si>
    <t>Bluair produced per operating year</t>
  </si>
  <si>
    <t>PAI Parma:  plastics, paper and cardboard selection plant</t>
  </si>
  <si>
    <t>Ratio of unsorted plastics (% of plastics treated)</t>
  </si>
  <si>
    <t>Ratio of unsorted paper (% of paper treated)</t>
  </si>
  <si>
    <t>Ratio of unsorted cardboard (% of cardboard treated)</t>
  </si>
  <si>
    <t>Plastics treated per operating year</t>
  </si>
  <si>
    <t>Paper and cardboard treated per operating year</t>
  </si>
  <si>
    <t>Circular economy</t>
  </si>
  <si>
    <t>Sustainable water and wastewater management</t>
  </si>
  <si>
    <t>Water network losses</t>
  </si>
  <si>
    <t>Volumes of water destined to irrigation re-usage / Volumes of total treated water</t>
  </si>
  <si>
    <t xml:space="preserve">Investments in sewage and wastewater treatment plants (Emilia and Liguria)  </t>
  </si>
  <si>
    <t xml:space="preserve">Investments in sewage and wastewater treatment plants (La Spezia-Liguria)  </t>
  </si>
  <si>
    <t>Percentage of installed smart meters on the total</t>
  </si>
  <si>
    <t>Smart meters installed - total</t>
  </si>
  <si>
    <t>Renewable energy</t>
  </si>
  <si>
    <t>Enìa Solaris photovoltaic plants near Brindisi</t>
  </si>
  <si>
    <t>Iren Energia hydroelectric plants</t>
  </si>
  <si>
    <t>VDE hydroelectric plants (Chiomonte-Susa) Repowering project</t>
  </si>
  <si>
    <t>Avoided GHG emissions from fossil (tCO2eq)</t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</si>
  <si>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</si>
  <si>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 xml:space="preserve">) </t>
    </r>
  </si>
  <si>
    <t>Average network losses</t>
  </si>
  <si>
    <t>Average network losses (% of underground network measured with planned inspection)</t>
  </si>
  <si>
    <t xml:space="preserve">Production of compost (% on organic waste in input) </t>
  </si>
  <si>
    <t>Production of biomethane</t>
  </si>
  <si>
    <t>Avoided GHG emissions from fossil sources per operating year (tCO2eq)</t>
  </si>
  <si>
    <t>Material recovery plants</t>
  </si>
  <si>
    <t>Quantity of waste treated in material recovery plants per operating year</t>
  </si>
  <si>
    <t>Treated population equivalent (potential) - total</t>
  </si>
  <si>
    <t>Avoided GHG emissions from fossil sources per operating year by photovoltaic plant</t>
  </si>
  <si>
    <t>RES M&amp;A / Refinancing</t>
  </si>
  <si>
    <t>Smart metering - Electricity</t>
  </si>
  <si>
    <t>Investments in electrical grid</t>
  </si>
  <si>
    <t xml:space="preserve">Circular Economy M&amp;A / Refinancing </t>
  </si>
  <si>
    <t>Improvement works for La Spezia, Parma, Piacenza and Reggio Emilia plants</t>
  </si>
  <si>
    <t>Smart metering - IWS</t>
  </si>
  <si>
    <t>Waste-to-energy plant for heat production in Parma</t>
  </si>
  <si>
    <t>Waste-to-energy plant for heat production in Piacenza</t>
  </si>
  <si>
    <t>Heat storage facilities for district heating - Bit (TO)</t>
  </si>
  <si>
    <t>Heat storage facilities for district heating - Martinetto (TO)</t>
  </si>
  <si>
    <t>Heat storage facilities for district heating - Mirafiori Nord (TO)</t>
  </si>
  <si>
    <t>Heat storage facilities for district heating - San Salvario (TO)</t>
  </si>
  <si>
    <t>Plastic recovered per operating year</t>
  </si>
  <si>
    <t>Development of separate waste collection services in the Emilia + Torino area</t>
  </si>
  <si>
    <t>Sewage system</t>
  </si>
  <si>
    <t>Water treatment plants</t>
  </si>
  <si>
    <t>Mini Hydro in La Loggia (TO)</t>
  </si>
  <si>
    <t>Hydroelectric investments - Iren Acqua</t>
  </si>
  <si>
    <t xml:space="preserve">Photovoltaic plants owned by the company "Varsi" </t>
  </si>
  <si>
    <t xml:space="preserve">Photovoltaic plants owned by the company "Greensource" </t>
  </si>
  <si>
    <t>Development of new photovoltaic systems</t>
  </si>
  <si>
    <t>E-mobility initiatives at Iren sites</t>
  </si>
  <si>
    <t xml:space="preserve">Smart metering (Emilia and Liguria) - Gas distribution </t>
  </si>
  <si>
    <t>Improvement works of Genova wastewater treatment plants</t>
  </si>
  <si>
    <t>Improvement works of Piacenza wastewater treatment plants</t>
  </si>
  <si>
    <t>Improvement works of Parma wastewater treatment plants</t>
  </si>
  <si>
    <t>M&amp;A /Refinancing IWS</t>
  </si>
  <si>
    <t>Improvement works of Reggio Emilia wastewater treatment plants</t>
  </si>
  <si>
    <r>
      <t>Avoided GHG emissions from fossil sources per operating year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</si>
  <si>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Clean transportation</t>
  </si>
  <si>
    <t>XS2065601937</t>
  </si>
  <si>
    <t>(1) The project to install 1G smart meters ended in 2020 and the project to gradually replace 1G smart meters with next-generation 2G smart meters has begun. Therefore, starting in 2021, there will be a decrease in the number of 1G meters offset by the number of 2G meters reported in detail</t>
  </si>
  <si>
    <t>Note that, at maturity (on 19/09/2025), Green Bond XS1881533563 (GB2) was refunded nominal amount for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</si>
</sst>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b/>
      <sz val="18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8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5" xfId="11" applyFont="1" applyFill="1" applyBorder="1" applyAlignment="1">
      <alignment vertical="center" wrapText="1"/>
    </xf>
    <xf numFmtId="9" fontId="8" fillId="0" borderId="15" xfId="9" applyFont="1" applyFill="1" applyBorder="1" applyAlignment="1">
      <alignment vertical="center" wrapText="1"/>
    </xf>
    <xf numFmtId="3" fontId="8" fillId="0" borderId="15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2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6" borderId="10" xfId="11" applyFont="1" applyFill="1" applyBorder="1" applyAlignment="1">
      <alignment horizontal="center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5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9" fontId="8" fillId="6" borderId="15" xfId="9" applyFont="1" applyFill="1" applyBorder="1" applyAlignment="1">
      <alignment vertical="center" wrapText="1"/>
    </xf>
    <xf numFmtId="3" fontId="8" fillId="6" borderId="15" xfId="11" applyNumberFormat="1" applyFont="1" applyFill="1" applyBorder="1" applyAlignment="1">
      <alignment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7" fillId="0" borderId="21" xfId="10" applyFont="1" applyFill="1" applyBorder="1" applyAlignment="1">
      <alignment horizontal="center" vertical="center" wrapText="1"/>
    </xf>
    <xf numFmtId="0" fontId="7" fillId="0" borderId="12" xfId="10" applyFont="1" applyFill="1" applyBorder="1" applyAlignment="1">
      <alignment horizontal="center" vertical="center" wrapText="1"/>
    </xf>
    <xf numFmtId="0" fontId="7" fillId="0" borderId="22" xfId="10" applyFont="1" applyFill="1" applyBorder="1" applyAlignment="1">
      <alignment horizontal="center" vertical="center" wrapText="1"/>
    </xf>
    <xf numFmtId="9" fontId="8" fillId="6" borderId="9" xfId="9" applyFont="1" applyFill="1" applyBorder="1" applyAlignment="1">
      <alignment vertical="center" wrapText="1"/>
    </xf>
    <xf numFmtId="9" fontId="8" fillId="6" borderId="23" xfId="9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9" fontId="8" fillId="6" borderId="9" xfId="11" applyNumberFormat="1" applyFont="1" applyFill="1" applyBorder="1" applyAlignment="1">
      <alignment vertical="center" wrapText="1"/>
    </xf>
    <xf numFmtId="9" fontId="8" fillId="6" borderId="10" xfId="11" applyNumberFormat="1" applyFont="1" applyFill="1" applyBorder="1" applyAlignment="1">
      <alignment vertical="center" wrapText="1"/>
    </xf>
    <xf numFmtId="3" fontId="8" fillId="6" borderId="9" xfId="11" applyNumberFormat="1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vertical="center" wrapText="1"/>
    </xf>
    <xf numFmtId="3" fontId="8" fillId="6" borderId="11" xfId="9" applyNumberFormat="1" applyFont="1" applyFill="1" applyBorder="1" applyAlignment="1">
      <alignment vertical="center" wrapText="1"/>
    </xf>
    <xf numFmtId="9" fontId="8" fillId="6" borderId="11" xfId="9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horizontal="right" vertical="center" wrapText="1"/>
    </xf>
    <xf numFmtId="9" fontId="8" fillId="6" borderId="10" xfId="9" applyFont="1" applyFill="1" applyBorder="1" applyAlignment="1">
      <alignment horizontal="right" vertical="center" wrapText="1"/>
    </xf>
    <xf numFmtId="3" fontId="8" fillId="6" borderId="23" xfId="11" applyNumberFormat="1" applyFont="1" applyFill="1" applyBorder="1" applyAlignment="1">
      <alignment vertical="center" wrapText="1"/>
    </xf>
    <xf numFmtId="9" fontId="8" fillId="6" borderId="10" xfId="9" applyFont="1" applyFill="1" applyBorder="1" applyAlignment="1">
      <alignment vertical="center" wrapText="1"/>
    </xf>
    <xf numFmtId="3" fontId="8" fillId="6" borderId="24" xfId="11" applyNumberFormat="1" applyFont="1" applyFill="1" applyBorder="1" applyAlignment="1">
      <alignment vertical="center" wrapText="1"/>
    </xf>
    <xf numFmtId="3" fontId="8" fillId="6" borderId="10" xfId="9" applyNumberFormat="1" applyFont="1" applyFill="1" applyBorder="1" applyAlignment="1">
      <alignment vertical="center" wrapText="1"/>
    </xf>
    <xf numFmtId="3" fontId="8" fillId="6" borderId="22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9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0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7" xfId="11" applyFont="1" applyFill="1" applyBorder="1" applyAlignment="1">
      <alignment horizontal="left" vertical="center" wrapText="1"/>
    </xf>
    <xf numFmtId="0" fontId="8" fillId="0" borderId="12" xfId="11" applyFont="1" applyFill="1" applyBorder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0" fontId="8" fillId="6" borderId="4" xfId="11" applyFont="1" applyFill="1" applyBorder="1" applyAlignment="1">
      <alignment vertical="center" wrapText="1"/>
    </xf>
    <xf numFmtId="0" fontId="8" fillId="0" borderId="4" xfId="11" applyFont="1" applyFill="1" applyBorder="1" applyAlignment="1">
      <alignment horizontal="left" vertical="center" wrapText="1"/>
    </xf>
    <xf numFmtId="3" fontId="8" fillId="0" borderId="7" xfId="11" applyNumberFormat="1" applyFont="1" applyFill="1" applyBorder="1" applyAlignment="1">
      <alignment vertical="center" wrapText="1"/>
    </xf>
    <xf numFmtId="3" fontId="8" fillId="6" borderId="7" xfId="11" applyNumberFormat="1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6" borderId="5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0" borderId="29" xfId="11" applyFont="1" applyFill="1" applyBorder="1" applyAlignment="1">
      <alignment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7" fillId="6" borderId="25" xfId="11" applyFont="1" applyFill="1" applyBorder="1" applyAlignment="1">
      <alignment vertical="center"/>
    </xf>
    <xf numFmtId="0" fontId="8" fillId="6" borderId="5" xfId="11" applyFont="1" applyFill="1" applyBorder="1" applyAlignment="1">
      <alignment horizontal="center" vertical="center" wrapText="1"/>
    </xf>
    <xf numFmtId="0" fontId="8" fillId="6" borderId="7" xfId="11" applyFont="1" applyFill="1" applyBorder="1" applyAlignment="1">
      <alignment horizontal="center" vertical="center" wrapText="1"/>
    </xf>
    <xf numFmtId="0" fontId="8" fillId="0" borderId="5" xfId="11" applyFont="1" applyFill="1" applyBorder="1" applyAlignment="1">
      <alignment horizontal="left" vertical="center" wrapText="1"/>
    </xf>
    <xf numFmtId="0" fontId="8" fillId="0" borderId="7" xfId="1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7" fillId="6" borderId="25" xfId="11" applyFont="1" applyFill="1" applyBorder="1" applyAlignment="1">
      <alignment vertical="center" wrapText="1"/>
    </xf>
    <xf numFmtId="0" fontId="8" fillId="0" borderId="26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8" fillId="6" borderId="27" xfId="11" applyFont="1" applyFill="1" applyBorder="1" applyAlignment="1">
      <alignment horizontal="left" vertical="center" wrapText="1"/>
    </xf>
    <xf numFmtId="0" fontId="8" fillId="6" borderId="13" xfId="11" applyFont="1" applyFill="1" applyBorder="1" applyAlignment="1">
      <alignment horizontal="left" vertical="center" wrapText="1"/>
    </xf>
    <xf numFmtId="0" fontId="8" fillId="6" borderId="14" xfId="11" applyFont="1" applyFill="1" applyBorder="1" applyAlignment="1">
      <alignment horizontal="left"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K141"/>
  <sheetViews>
    <sheetView showGridLines="0" tabSelected="1" zoomScale="110" zoomScaleNormal="110" workbookViewId="0">
      <pane ySplit="3" topLeftCell="A78" activePane="bottomLeft" state="frozen"/>
      <selection pane="bottomLeft" activeCell="A81" sqref="A81:A82"/>
    </sheetView>
  </sheetViews>
  <sheetFormatPr defaultColWidth="9.25" defaultRowHeight="18" customHeight="1" x14ac:dyDescent="0.2"/>
  <cols>
    <col min="1" max="1" width="11.125" style="81" customWidth="1"/>
    <col min="2" max="2" width="36.375" style="85" customWidth="1"/>
    <col min="3" max="3" width="36.75" style="105" customWidth="1"/>
    <col min="4" max="4" width="4.75" style="86" customWidth="1"/>
    <col min="5" max="18" width="7.375" style="86" customWidth="1"/>
    <col min="19" max="22" width="8" style="84" customWidth="1"/>
    <col min="23" max="16384" width="9.25" style="84"/>
  </cols>
  <sheetData>
    <row r="1" spans="1:141" ht="18" customHeight="1" x14ac:dyDescent="0.2">
      <c r="A1" s="92" t="s">
        <v>33</v>
      </c>
      <c r="B1" s="82"/>
      <c r="C1" s="129"/>
      <c r="D1" s="129"/>
      <c r="E1" s="129"/>
      <c r="F1" s="129"/>
      <c r="G1" s="129"/>
      <c r="H1" s="129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41" ht="18" customHeight="1" thickBot="1" x14ac:dyDescent="0.25"/>
    <row r="3" spans="1:141" ht="23.25" thickBot="1" x14ac:dyDescent="0.25">
      <c r="A3" s="62" t="s">
        <v>20</v>
      </c>
      <c r="B3" s="63" t="s">
        <v>32</v>
      </c>
      <c r="C3" s="63" t="s">
        <v>2</v>
      </c>
      <c r="D3" s="63" t="s">
        <v>3</v>
      </c>
      <c r="E3" s="63" t="s">
        <v>10</v>
      </c>
      <c r="F3" s="63">
        <v>2008</v>
      </c>
      <c r="G3" s="63">
        <v>2009</v>
      </c>
      <c r="H3" s="63">
        <v>2010</v>
      </c>
      <c r="I3" s="63">
        <v>2011</v>
      </c>
      <c r="J3" s="63">
        <v>2012</v>
      </c>
      <c r="K3" s="63">
        <v>2013</v>
      </c>
      <c r="L3" s="63">
        <v>2014</v>
      </c>
      <c r="M3" s="63">
        <v>2015</v>
      </c>
      <c r="N3" s="63">
        <v>2016</v>
      </c>
      <c r="O3" s="63">
        <v>2017</v>
      </c>
      <c r="P3" s="63">
        <v>2018</v>
      </c>
      <c r="Q3" s="63">
        <v>2019</v>
      </c>
      <c r="R3" s="63">
        <v>2020</v>
      </c>
      <c r="S3" s="63">
        <v>2021</v>
      </c>
      <c r="T3" s="63">
        <v>2022</v>
      </c>
      <c r="U3" s="63">
        <v>2023</v>
      </c>
      <c r="V3" s="64">
        <v>2024</v>
      </c>
    </row>
    <row r="4" spans="1:141" ht="18" customHeight="1" x14ac:dyDescent="0.2">
      <c r="A4" s="124" t="s">
        <v>34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</row>
    <row r="5" spans="1:141" s="87" customFormat="1" ht="23.25" customHeight="1" x14ac:dyDescent="0.2">
      <c r="A5" s="123" t="s">
        <v>22</v>
      </c>
      <c r="B5" s="130" t="s">
        <v>117</v>
      </c>
      <c r="C5" s="14" t="s">
        <v>38</v>
      </c>
      <c r="D5" s="32" t="s">
        <v>1</v>
      </c>
      <c r="E5" s="18"/>
      <c r="F5" s="37"/>
      <c r="G5" s="18"/>
      <c r="H5" s="37"/>
      <c r="I5" s="18"/>
      <c r="J5" s="37"/>
      <c r="K5" s="18"/>
      <c r="L5" s="37"/>
      <c r="M5" s="18">
        <v>0.11</v>
      </c>
      <c r="N5" s="37">
        <v>0.17</v>
      </c>
      <c r="O5" s="18">
        <v>0.17</v>
      </c>
      <c r="P5" s="37">
        <v>0.1336</v>
      </c>
      <c r="Q5" s="18">
        <v>0.26200000000000001</v>
      </c>
      <c r="R5" s="37">
        <v>0.27960000000000002</v>
      </c>
      <c r="S5" s="18">
        <v>0.27899999999999997</v>
      </c>
      <c r="T5" s="37">
        <v>0.25</v>
      </c>
      <c r="U5" s="18">
        <v>0.26600000000000001</v>
      </c>
      <c r="V5" s="66">
        <v>0.27200000000000002</v>
      </c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</row>
    <row r="6" spans="1:141" s="87" customFormat="1" ht="23.25" customHeight="1" x14ac:dyDescent="0.2">
      <c r="A6" s="123"/>
      <c r="B6" s="122"/>
      <c r="C6" s="9" t="s">
        <v>35</v>
      </c>
      <c r="D6" s="2" t="s">
        <v>1</v>
      </c>
      <c r="E6" s="18"/>
      <c r="F6" s="37"/>
      <c r="G6" s="18"/>
      <c r="H6" s="37"/>
      <c r="I6" s="18"/>
      <c r="J6" s="37"/>
      <c r="K6" s="18"/>
      <c r="L6" s="37"/>
      <c r="M6" s="18">
        <v>0.27</v>
      </c>
      <c r="N6" s="37">
        <v>0.49</v>
      </c>
      <c r="O6" s="18">
        <v>0.49759999999999999</v>
      </c>
      <c r="P6" s="37">
        <v>0.49159999999999998</v>
      </c>
      <c r="Q6" s="18">
        <v>0.49249999999999999</v>
      </c>
      <c r="R6" s="37">
        <v>0.49017000000000005</v>
      </c>
      <c r="S6" s="18">
        <v>0.49520000000000003</v>
      </c>
      <c r="T6" s="37">
        <v>0.49700000000000005</v>
      </c>
      <c r="U6" s="18">
        <v>0.49099999999999999</v>
      </c>
      <c r="V6" s="66">
        <v>0.495</v>
      </c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</row>
    <row r="7" spans="1:141" s="87" customFormat="1" ht="27.75" customHeight="1" thickBot="1" x14ac:dyDescent="0.25">
      <c r="A7" s="118"/>
      <c r="B7" s="121"/>
      <c r="C7" s="5" t="s">
        <v>36</v>
      </c>
      <c r="D7" s="33" t="s">
        <v>4</v>
      </c>
      <c r="E7" s="7"/>
      <c r="F7" s="38"/>
      <c r="G7" s="7"/>
      <c r="H7" s="38"/>
      <c r="I7" s="7"/>
      <c r="J7" s="38"/>
      <c r="K7" s="7"/>
      <c r="L7" s="38"/>
      <c r="M7" s="7">
        <v>103</v>
      </c>
      <c r="N7" s="38">
        <v>130</v>
      </c>
      <c r="O7" s="7">
        <v>131.172</v>
      </c>
      <c r="P7" s="38">
        <v>132.703</v>
      </c>
      <c r="Q7" s="7">
        <v>141.249</v>
      </c>
      <c r="R7" s="38">
        <v>145.60847000000001</v>
      </c>
      <c r="S7" s="7">
        <v>149.601</v>
      </c>
      <c r="T7" s="38">
        <v>129.851</v>
      </c>
      <c r="U7" s="7">
        <v>119.444</v>
      </c>
      <c r="V7" s="67">
        <v>111.48006100000001</v>
      </c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</row>
    <row r="8" spans="1:141" s="87" customFormat="1" ht="23.25" customHeight="1" x14ac:dyDescent="0.2">
      <c r="A8" s="117" t="s">
        <v>22</v>
      </c>
      <c r="B8" s="120" t="s">
        <v>118</v>
      </c>
      <c r="C8" s="14" t="s">
        <v>38</v>
      </c>
      <c r="D8" s="34" t="s">
        <v>1</v>
      </c>
      <c r="E8" s="19"/>
      <c r="F8" s="39"/>
      <c r="G8" s="19"/>
      <c r="H8" s="39"/>
      <c r="I8" s="19"/>
      <c r="J8" s="39"/>
      <c r="K8" s="19"/>
      <c r="L8" s="39"/>
      <c r="M8" s="19"/>
      <c r="N8" s="39"/>
      <c r="O8" s="19"/>
      <c r="P8" s="39"/>
      <c r="Q8" s="19"/>
      <c r="R8" s="39"/>
      <c r="S8" s="19">
        <v>0.25</v>
      </c>
      <c r="T8" s="39">
        <v>0.25</v>
      </c>
      <c r="U8" s="19">
        <v>0.20399999999999999</v>
      </c>
      <c r="V8" s="68">
        <v>0.1857</v>
      </c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</row>
    <row r="9" spans="1:141" s="87" customFormat="1" ht="23.25" customHeight="1" x14ac:dyDescent="0.2">
      <c r="A9" s="123"/>
      <c r="B9" s="122"/>
      <c r="C9" s="9" t="s">
        <v>35</v>
      </c>
      <c r="D9" s="2" t="s">
        <v>1</v>
      </c>
      <c r="E9" s="20"/>
      <c r="F9" s="40"/>
      <c r="G9" s="20"/>
      <c r="H9" s="40"/>
      <c r="I9" s="20"/>
      <c r="J9" s="40"/>
      <c r="K9" s="20"/>
      <c r="L9" s="40"/>
      <c r="M9" s="20"/>
      <c r="N9" s="40"/>
      <c r="O9" s="20"/>
      <c r="P9" s="40"/>
      <c r="Q9" s="20"/>
      <c r="R9" s="40"/>
      <c r="S9" s="20">
        <v>0.4279</v>
      </c>
      <c r="T9" s="40">
        <v>0.43560000000000004</v>
      </c>
      <c r="U9" s="20">
        <v>0.41979999999999995</v>
      </c>
      <c r="V9" s="69">
        <v>0.40110000000000001</v>
      </c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</row>
    <row r="10" spans="1:141" s="87" customFormat="1" ht="27.75" customHeight="1" thickBot="1" x14ac:dyDescent="0.25">
      <c r="A10" s="118"/>
      <c r="B10" s="121"/>
      <c r="C10" s="5" t="s">
        <v>37</v>
      </c>
      <c r="D10" s="33" t="s">
        <v>4</v>
      </c>
      <c r="E10" s="7"/>
      <c r="F10" s="38"/>
      <c r="G10" s="7"/>
      <c r="H10" s="38"/>
      <c r="I10" s="7"/>
      <c r="J10" s="38"/>
      <c r="K10" s="7"/>
      <c r="L10" s="38"/>
      <c r="M10" s="7"/>
      <c r="N10" s="38"/>
      <c r="O10" s="7"/>
      <c r="P10" s="38"/>
      <c r="Q10" s="7"/>
      <c r="R10" s="38"/>
      <c r="S10" s="7">
        <v>12.874000000000001</v>
      </c>
      <c r="T10" s="38">
        <v>32.578000000000003</v>
      </c>
      <c r="U10" s="7">
        <v>33.015000000000001</v>
      </c>
      <c r="V10" s="67">
        <v>38.793205999999998</v>
      </c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</row>
    <row r="11" spans="1:141" s="87" customFormat="1" ht="23.25" customHeight="1" x14ac:dyDescent="0.2">
      <c r="A11" s="117" t="s">
        <v>18</v>
      </c>
      <c r="B11" s="120" t="s">
        <v>119</v>
      </c>
      <c r="C11" s="3" t="s">
        <v>38</v>
      </c>
      <c r="D11" s="34" t="s">
        <v>5</v>
      </c>
      <c r="E11" s="8"/>
      <c r="F11" s="41"/>
      <c r="G11" s="8"/>
      <c r="H11" s="41"/>
      <c r="I11" s="8"/>
      <c r="J11" s="41"/>
      <c r="K11" s="8"/>
      <c r="L11" s="41"/>
      <c r="M11" s="8"/>
      <c r="N11" s="41">
        <v>3855</v>
      </c>
      <c r="O11" s="8">
        <v>9201</v>
      </c>
      <c r="P11" s="41">
        <v>10723</v>
      </c>
      <c r="Q11" s="8">
        <v>13001</v>
      </c>
      <c r="R11" s="41">
        <v>10081.628000000001</v>
      </c>
      <c r="S11" s="8">
        <v>18115.791000000001</v>
      </c>
      <c r="T11" s="41">
        <v>22818.460999999999</v>
      </c>
      <c r="U11" s="8">
        <v>20788.084999999999</v>
      </c>
      <c r="V11" s="70">
        <v>17370.324648614998</v>
      </c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</row>
    <row r="12" spans="1:141" s="87" customFormat="1" ht="23.25" customHeight="1" thickBot="1" x14ac:dyDescent="0.25">
      <c r="A12" s="118"/>
      <c r="B12" s="121"/>
      <c r="C12" s="5" t="s">
        <v>101</v>
      </c>
      <c r="D12" s="33" t="s">
        <v>6</v>
      </c>
      <c r="E12" s="7"/>
      <c r="F12" s="38"/>
      <c r="G12" s="7"/>
      <c r="H12" s="38"/>
      <c r="I12" s="7"/>
      <c r="J12" s="38"/>
      <c r="K12" s="7"/>
      <c r="L12" s="38"/>
      <c r="M12" s="7"/>
      <c r="N12" s="38">
        <v>758</v>
      </c>
      <c r="O12" s="7">
        <v>1809</v>
      </c>
      <c r="P12" s="38">
        <v>1752</v>
      </c>
      <c r="Q12" s="7">
        <v>2124</v>
      </c>
      <c r="R12" s="38">
        <v>1647.123</v>
      </c>
      <c r="S12" s="7">
        <v>2959.7330000000002</v>
      </c>
      <c r="T12" s="38">
        <v>3585.319</v>
      </c>
      <c r="U12" s="7">
        <v>3266.4380000000001</v>
      </c>
      <c r="V12" s="67">
        <v>2729.859925962</v>
      </c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</row>
    <row r="13" spans="1:141" s="87" customFormat="1" ht="23.25" customHeight="1" x14ac:dyDescent="0.2">
      <c r="A13" s="117" t="s">
        <v>18</v>
      </c>
      <c r="B13" s="120" t="s">
        <v>120</v>
      </c>
      <c r="C13" s="3" t="s">
        <v>38</v>
      </c>
      <c r="D13" s="34" t="s">
        <v>5</v>
      </c>
      <c r="E13" s="8"/>
      <c r="F13" s="41"/>
      <c r="G13" s="8"/>
      <c r="H13" s="41"/>
      <c r="I13" s="8"/>
      <c r="J13" s="41"/>
      <c r="K13" s="8"/>
      <c r="L13" s="41"/>
      <c r="M13" s="8"/>
      <c r="N13" s="41">
        <v>19261</v>
      </c>
      <c r="O13" s="8">
        <v>18403</v>
      </c>
      <c r="P13" s="41">
        <v>21446</v>
      </c>
      <c r="Q13" s="8">
        <v>26002</v>
      </c>
      <c r="R13" s="41">
        <v>20163.257000000001</v>
      </c>
      <c r="S13" s="8">
        <v>36231.582999999999</v>
      </c>
      <c r="T13" s="41">
        <v>40977.781999999999</v>
      </c>
      <c r="U13" s="8">
        <v>42393.275000000001</v>
      </c>
      <c r="V13" s="70">
        <v>24163.259943859</v>
      </c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</row>
    <row r="14" spans="1:141" s="87" customFormat="1" ht="23.25" customHeight="1" thickBot="1" x14ac:dyDescent="0.25">
      <c r="A14" s="118"/>
      <c r="B14" s="121"/>
      <c r="C14" s="5" t="s">
        <v>100</v>
      </c>
      <c r="D14" s="33" t="s">
        <v>6</v>
      </c>
      <c r="E14" s="7"/>
      <c r="F14" s="38"/>
      <c r="G14" s="7"/>
      <c r="H14" s="38"/>
      <c r="I14" s="7"/>
      <c r="J14" s="38"/>
      <c r="K14" s="7"/>
      <c r="L14" s="38"/>
      <c r="M14" s="7"/>
      <c r="N14" s="38">
        <v>3787</v>
      </c>
      <c r="O14" s="7">
        <v>3618</v>
      </c>
      <c r="P14" s="38">
        <v>3504</v>
      </c>
      <c r="Q14" s="7">
        <v>4248</v>
      </c>
      <c r="R14" s="38">
        <v>3294.2469999999998</v>
      </c>
      <c r="S14" s="7">
        <v>5919.4709999999995</v>
      </c>
      <c r="T14" s="38">
        <v>6438.5780000000004</v>
      </c>
      <c r="U14" s="7">
        <v>6661.2690000000002</v>
      </c>
      <c r="V14" s="67">
        <v>3797.3640675749998</v>
      </c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</row>
    <row r="15" spans="1:141" s="87" customFormat="1" ht="23.25" customHeight="1" x14ac:dyDescent="0.2">
      <c r="A15" s="117" t="s">
        <v>18</v>
      </c>
      <c r="B15" s="120" t="s">
        <v>121</v>
      </c>
      <c r="C15" s="3" t="s">
        <v>38</v>
      </c>
      <c r="D15" s="34" t="s">
        <v>5</v>
      </c>
      <c r="E15" s="8"/>
      <c r="F15" s="41"/>
      <c r="G15" s="8"/>
      <c r="H15" s="41"/>
      <c r="I15" s="8"/>
      <c r="J15" s="41"/>
      <c r="K15" s="8"/>
      <c r="L15" s="41"/>
      <c r="M15" s="8"/>
      <c r="N15" s="41"/>
      <c r="O15" s="8"/>
      <c r="P15" s="41"/>
      <c r="Q15" s="8"/>
      <c r="R15" s="41"/>
      <c r="S15" s="8"/>
      <c r="T15" s="41">
        <v>15376.786</v>
      </c>
      <c r="U15" s="8">
        <v>17240.831999999999</v>
      </c>
      <c r="V15" s="70">
        <v>17039.113125008</v>
      </c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</row>
    <row r="16" spans="1:141" s="88" customFormat="1" ht="27.75" customHeight="1" x14ac:dyDescent="0.2">
      <c r="A16" s="123"/>
      <c r="B16" s="122"/>
      <c r="C16" s="9" t="s">
        <v>39</v>
      </c>
      <c r="D16" s="2" t="s">
        <v>5</v>
      </c>
      <c r="E16" s="4"/>
      <c r="F16" s="42"/>
      <c r="G16" s="4"/>
      <c r="H16" s="42"/>
      <c r="I16" s="4"/>
      <c r="J16" s="42"/>
      <c r="K16" s="4"/>
      <c r="L16" s="42"/>
      <c r="M16" s="4"/>
      <c r="N16" s="42"/>
      <c r="O16" s="4"/>
      <c r="P16" s="42"/>
      <c r="Q16" s="4"/>
      <c r="R16" s="42"/>
      <c r="S16" s="4"/>
      <c r="T16" s="42"/>
      <c r="U16" s="4"/>
      <c r="V16" s="71">
        <v>18</v>
      </c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</row>
    <row r="17" spans="1:141" s="87" customFormat="1" ht="27.75" customHeight="1" x14ac:dyDescent="0.2">
      <c r="A17" s="123"/>
      <c r="B17" s="122"/>
      <c r="C17" s="9" t="s">
        <v>40</v>
      </c>
      <c r="D17" s="2" t="s">
        <v>5</v>
      </c>
      <c r="E17" s="4"/>
      <c r="F17" s="42"/>
      <c r="G17" s="4"/>
      <c r="H17" s="42"/>
      <c r="I17" s="4"/>
      <c r="J17" s="42"/>
      <c r="K17" s="4"/>
      <c r="L17" s="42"/>
      <c r="M17" s="4"/>
      <c r="N17" s="42"/>
      <c r="O17" s="4"/>
      <c r="P17" s="42"/>
      <c r="Q17" s="4"/>
      <c r="R17" s="42"/>
      <c r="S17" s="4"/>
      <c r="T17" s="42">
        <v>213.32</v>
      </c>
      <c r="U17" s="4">
        <v>194.89</v>
      </c>
      <c r="V17" s="71">
        <v>120</v>
      </c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</row>
    <row r="18" spans="1:141" s="87" customFormat="1" ht="23.25" customHeight="1" thickBot="1" x14ac:dyDescent="0.25">
      <c r="A18" s="118"/>
      <c r="B18" s="121"/>
      <c r="C18" s="5" t="s">
        <v>101</v>
      </c>
      <c r="D18" s="33" t="s">
        <v>6</v>
      </c>
      <c r="E18" s="7"/>
      <c r="F18" s="38"/>
      <c r="G18" s="7"/>
      <c r="H18" s="38"/>
      <c r="I18" s="7"/>
      <c r="J18" s="38"/>
      <c r="K18" s="7"/>
      <c r="L18" s="38"/>
      <c r="M18" s="7"/>
      <c r="N18" s="38"/>
      <c r="O18" s="7"/>
      <c r="P18" s="38"/>
      <c r="Q18" s="7"/>
      <c r="R18" s="38"/>
      <c r="S18" s="7"/>
      <c r="T18" s="38">
        <v>2414.75</v>
      </c>
      <c r="U18" s="7">
        <v>2709.0569999999998</v>
      </c>
      <c r="V18" s="67">
        <v>2677.8147745480001</v>
      </c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</row>
    <row r="19" spans="1:141" s="87" customFormat="1" ht="23.25" customHeight="1" x14ac:dyDescent="0.2">
      <c r="A19" s="117" t="s">
        <v>18</v>
      </c>
      <c r="B19" s="120" t="s">
        <v>41</v>
      </c>
      <c r="C19" s="3" t="s">
        <v>101</v>
      </c>
      <c r="D19" s="34" t="s">
        <v>6</v>
      </c>
      <c r="E19" s="8"/>
      <c r="F19" s="41"/>
      <c r="G19" s="8"/>
      <c r="H19" s="41"/>
      <c r="I19" s="8"/>
      <c r="J19" s="41"/>
      <c r="K19" s="8"/>
      <c r="L19" s="41"/>
      <c r="M19" s="8"/>
      <c r="N19" s="41"/>
      <c r="O19" s="8"/>
      <c r="P19" s="41"/>
      <c r="Q19" s="8">
        <v>82</v>
      </c>
      <c r="R19" s="41">
        <v>7045</v>
      </c>
      <c r="S19" s="8">
        <v>24605</v>
      </c>
      <c r="T19" s="41">
        <v>28014.546999999999</v>
      </c>
      <c r="U19" s="8">
        <v>28090.067999999999</v>
      </c>
      <c r="V19" s="70">
        <v>24834</v>
      </c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</row>
    <row r="20" spans="1:141" s="87" customFormat="1" ht="23.25" customHeight="1" thickBot="1" x14ac:dyDescent="0.25">
      <c r="A20" s="118"/>
      <c r="B20" s="121"/>
      <c r="C20" s="5" t="s">
        <v>42</v>
      </c>
      <c r="D20" s="33" t="s">
        <v>5</v>
      </c>
      <c r="E20" s="7"/>
      <c r="F20" s="38"/>
      <c r="G20" s="7"/>
      <c r="H20" s="38"/>
      <c r="I20" s="7"/>
      <c r="J20" s="38"/>
      <c r="K20" s="7"/>
      <c r="L20" s="38"/>
      <c r="M20" s="7"/>
      <c r="N20" s="38"/>
      <c r="O20" s="7"/>
      <c r="P20" s="38"/>
      <c r="Q20" s="7">
        <v>384</v>
      </c>
      <c r="R20" s="38">
        <v>35069</v>
      </c>
      <c r="S20" s="7">
        <v>122490</v>
      </c>
      <c r="T20" s="38">
        <v>138818.63800000001</v>
      </c>
      <c r="U20" s="7">
        <v>138897.79800000001</v>
      </c>
      <c r="V20" s="67">
        <v>121956</v>
      </c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</row>
    <row r="21" spans="1:141" s="87" customFormat="1" ht="27.75" customHeight="1" x14ac:dyDescent="0.2">
      <c r="A21" s="117" t="s">
        <v>21</v>
      </c>
      <c r="B21" s="120" t="s">
        <v>43</v>
      </c>
      <c r="C21" s="3" t="s">
        <v>44</v>
      </c>
      <c r="D21" s="34" t="s">
        <v>5</v>
      </c>
      <c r="E21" s="8"/>
      <c r="F21" s="41"/>
      <c r="G21" s="8"/>
      <c r="H21" s="41"/>
      <c r="I21" s="8"/>
      <c r="J21" s="41"/>
      <c r="K21" s="8"/>
      <c r="L21" s="41"/>
      <c r="M21" s="8"/>
      <c r="N21" s="41"/>
      <c r="O21" s="8">
        <f>25129/1000</f>
        <v>25.129000000000001</v>
      </c>
      <c r="P21" s="41">
        <f>45618/1000</f>
        <v>45.618000000000002</v>
      </c>
      <c r="Q21" s="8">
        <f>657567/1000</f>
        <v>657.56700000000001</v>
      </c>
      <c r="R21" s="41"/>
      <c r="S21" s="8">
        <f>878000/1000</f>
        <v>878</v>
      </c>
      <c r="T21" s="41">
        <f>1897000/1000</f>
        <v>1897</v>
      </c>
      <c r="U21" s="8">
        <f>2033000/1000</f>
        <v>2033</v>
      </c>
      <c r="V21" s="70">
        <f>1188788.733/1000</f>
        <v>1188.7887330000001</v>
      </c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</row>
    <row r="22" spans="1:141" s="87" customFormat="1" ht="23.25" customHeight="1" thickBot="1" x14ac:dyDescent="0.25">
      <c r="A22" s="118"/>
      <c r="B22" s="121"/>
      <c r="C22" s="5" t="s">
        <v>101</v>
      </c>
      <c r="D22" s="33" t="s">
        <v>6</v>
      </c>
      <c r="E22" s="7"/>
      <c r="F22" s="38"/>
      <c r="G22" s="7"/>
      <c r="H22" s="38"/>
      <c r="I22" s="7"/>
      <c r="J22" s="38"/>
      <c r="K22" s="7"/>
      <c r="L22" s="38"/>
      <c r="M22" s="7"/>
      <c r="N22" s="38"/>
      <c r="O22" s="7">
        <v>12.36</v>
      </c>
      <c r="P22" s="38">
        <v>21.8</v>
      </c>
      <c r="Q22" s="7">
        <v>314.50200000000001</v>
      </c>
      <c r="R22" s="38"/>
      <c r="S22" s="7">
        <v>397.09100000000001</v>
      </c>
      <c r="T22" s="38">
        <v>841.33799999999997</v>
      </c>
      <c r="U22" s="7">
        <v>940.65300000000002</v>
      </c>
      <c r="V22" s="67">
        <v>522.09964737320001</v>
      </c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</row>
    <row r="23" spans="1:141" s="87" customFormat="1" ht="23.25" customHeight="1" x14ac:dyDescent="0.2">
      <c r="A23" s="117" t="s">
        <v>23</v>
      </c>
      <c r="B23" s="120" t="s">
        <v>45</v>
      </c>
      <c r="C23" s="3" t="s">
        <v>46</v>
      </c>
      <c r="D23" s="34" t="s">
        <v>11</v>
      </c>
      <c r="E23" s="8"/>
      <c r="F23" s="41"/>
      <c r="G23" s="8"/>
      <c r="H23" s="41"/>
      <c r="I23" s="8"/>
      <c r="J23" s="41">
        <v>1432728</v>
      </c>
      <c r="K23" s="8">
        <v>1894130</v>
      </c>
      <c r="L23" s="41">
        <v>1080072</v>
      </c>
      <c r="M23" s="8">
        <v>2200788</v>
      </c>
      <c r="N23" s="41">
        <v>2133545</v>
      </c>
      <c r="O23" s="8">
        <v>2002201</v>
      </c>
      <c r="P23" s="41">
        <v>2079471</v>
      </c>
      <c r="Q23" s="8">
        <v>2041629.7609999999</v>
      </c>
      <c r="R23" s="41">
        <v>2085836.331</v>
      </c>
      <c r="S23" s="8">
        <v>2190200.4010000001</v>
      </c>
      <c r="T23" s="41">
        <v>2004524</v>
      </c>
      <c r="U23" s="8">
        <v>1569631</v>
      </c>
      <c r="V23" s="70">
        <v>1533614.0056400001</v>
      </c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</row>
    <row r="24" spans="1:141" s="87" customFormat="1" ht="23.25" customHeight="1" x14ac:dyDescent="0.2">
      <c r="A24" s="123"/>
      <c r="B24" s="122"/>
      <c r="C24" s="9" t="s">
        <v>47</v>
      </c>
      <c r="D24" s="2" t="s">
        <v>12</v>
      </c>
      <c r="E24" s="4"/>
      <c r="F24" s="42"/>
      <c r="G24" s="4"/>
      <c r="H24" s="42"/>
      <c r="I24" s="4"/>
      <c r="J24" s="42">
        <v>453069</v>
      </c>
      <c r="K24" s="4">
        <v>474766</v>
      </c>
      <c r="L24" s="42">
        <v>419311</v>
      </c>
      <c r="M24" s="4">
        <v>1092632</v>
      </c>
      <c r="N24" s="42">
        <v>1030891</v>
      </c>
      <c r="O24" s="4">
        <v>958458</v>
      </c>
      <c r="P24" s="42">
        <v>1013481</v>
      </c>
      <c r="Q24" s="4">
        <v>907646</v>
      </c>
      <c r="R24" s="42">
        <v>963023</v>
      </c>
      <c r="S24" s="4">
        <v>1119539</v>
      </c>
      <c r="T24" s="42">
        <v>741437</v>
      </c>
      <c r="U24" s="4">
        <v>711090</v>
      </c>
      <c r="V24" s="71">
        <v>805476</v>
      </c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</row>
    <row r="25" spans="1:141" s="87" customFormat="1" ht="23.25" customHeight="1" x14ac:dyDescent="0.2">
      <c r="A25" s="123"/>
      <c r="B25" s="122"/>
      <c r="C25" s="9" t="s">
        <v>38</v>
      </c>
      <c r="D25" s="2" t="s">
        <v>5</v>
      </c>
      <c r="E25" s="4"/>
      <c r="F25" s="42"/>
      <c r="G25" s="4"/>
      <c r="H25" s="42"/>
      <c r="I25" s="4"/>
      <c r="J25" s="42">
        <v>574353</v>
      </c>
      <c r="K25" s="4">
        <v>796823</v>
      </c>
      <c r="L25" s="42">
        <v>471970</v>
      </c>
      <c r="M25" s="4">
        <v>1396716</v>
      </c>
      <c r="N25" s="42">
        <v>1308017</v>
      </c>
      <c r="O25" s="4">
        <v>1226699</v>
      </c>
      <c r="P25" s="42">
        <v>1263239</v>
      </c>
      <c r="Q25" s="4">
        <v>987121</v>
      </c>
      <c r="R25" s="42">
        <v>906801.7</v>
      </c>
      <c r="S25" s="4">
        <v>1088494</v>
      </c>
      <c r="T25" s="42">
        <v>776246.14899999998</v>
      </c>
      <c r="U25" s="4">
        <v>666809.77099999995</v>
      </c>
      <c r="V25" s="71">
        <v>734416</v>
      </c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</row>
    <row r="26" spans="1:141" s="87" customFormat="1" ht="23.25" customHeight="1" thickBot="1" x14ac:dyDescent="0.25">
      <c r="A26" s="118"/>
      <c r="B26" s="121"/>
      <c r="C26" s="5" t="s">
        <v>101</v>
      </c>
      <c r="D26" s="33" t="s">
        <v>6</v>
      </c>
      <c r="E26" s="7"/>
      <c r="F26" s="38"/>
      <c r="G26" s="7"/>
      <c r="H26" s="38"/>
      <c r="I26" s="7"/>
      <c r="J26" s="38">
        <v>211482</v>
      </c>
      <c r="K26" s="7">
        <v>289447</v>
      </c>
      <c r="L26" s="38">
        <v>169483</v>
      </c>
      <c r="M26" s="7">
        <v>426318</v>
      </c>
      <c r="N26" s="38">
        <v>413253</v>
      </c>
      <c r="O26" s="7">
        <v>397432</v>
      </c>
      <c r="P26" s="38">
        <v>361382</v>
      </c>
      <c r="Q26" s="7">
        <v>331455</v>
      </c>
      <c r="R26" s="38">
        <v>288677.50400000002</v>
      </c>
      <c r="S26" s="7">
        <v>310702</v>
      </c>
      <c r="T26" s="38">
        <v>227520.367</v>
      </c>
      <c r="U26" s="7">
        <v>215574.587</v>
      </c>
      <c r="V26" s="67">
        <v>221299</v>
      </c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</row>
    <row r="27" spans="1:141" s="87" customFormat="1" ht="23.25" customHeight="1" x14ac:dyDescent="0.2">
      <c r="A27" s="117" t="s">
        <v>23</v>
      </c>
      <c r="B27" s="120" t="s">
        <v>48</v>
      </c>
      <c r="C27" s="3" t="s">
        <v>46</v>
      </c>
      <c r="D27" s="34" t="s">
        <v>11</v>
      </c>
      <c r="E27" s="8"/>
      <c r="F27" s="41"/>
      <c r="G27" s="8"/>
      <c r="H27" s="41"/>
      <c r="I27" s="8"/>
      <c r="J27" s="41">
        <v>1669146</v>
      </c>
      <c r="K27" s="8">
        <v>2028560</v>
      </c>
      <c r="L27" s="41">
        <v>1585195</v>
      </c>
      <c r="M27" s="8">
        <v>1292799</v>
      </c>
      <c r="N27" s="41">
        <v>1515332</v>
      </c>
      <c r="O27" s="8">
        <v>1882310</v>
      </c>
      <c r="P27" s="41">
        <v>1807728</v>
      </c>
      <c r="Q27" s="8">
        <v>1792325.074</v>
      </c>
      <c r="R27" s="41">
        <v>1400952.2549999999</v>
      </c>
      <c r="S27" s="8">
        <v>1657461.923</v>
      </c>
      <c r="T27" s="41">
        <v>1581891</v>
      </c>
      <c r="U27" s="8">
        <v>1526874</v>
      </c>
      <c r="V27" s="70">
        <v>1648793.3302140001</v>
      </c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</row>
    <row r="28" spans="1:141" s="87" customFormat="1" ht="23.25" customHeight="1" x14ac:dyDescent="0.2">
      <c r="A28" s="123"/>
      <c r="B28" s="122"/>
      <c r="C28" s="9" t="s">
        <v>47</v>
      </c>
      <c r="D28" s="2" t="s">
        <v>12</v>
      </c>
      <c r="E28" s="4"/>
      <c r="F28" s="42"/>
      <c r="G28" s="4"/>
      <c r="H28" s="42"/>
      <c r="I28" s="4"/>
      <c r="J28" s="42">
        <v>659604</v>
      </c>
      <c r="K28" s="4">
        <v>751435</v>
      </c>
      <c r="L28" s="42">
        <v>817637</v>
      </c>
      <c r="M28" s="4">
        <v>477307</v>
      </c>
      <c r="N28" s="42">
        <v>612983</v>
      </c>
      <c r="O28" s="4">
        <v>680375</v>
      </c>
      <c r="P28" s="42">
        <v>538323</v>
      </c>
      <c r="Q28" s="4">
        <v>543157</v>
      </c>
      <c r="R28" s="42">
        <v>517001</v>
      </c>
      <c r="S28" s="4">
        <v>591558</v>
      </c>
      <c r="T28" s="42">
        <v>729394</v>
      </c>
      <c r="U28" s="4">
        <v>581435</v>
      </c>
      <c r="V28" s="71">
        <v>650049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</row>
    <row r="29" spans="1:141" s="87" customFormat="1" ht="23.25" customHeight="1" x14ac:dyDescent="0.2">
      <c r="A29" s="123"/>
      <c r="B29" s="122"/>
      <c r="C29" s="9" t="s">
        <v>38</v>
      </c>
      <c r="D29" s="2" t="s">
        <v>5</v>
      </c>
      <c r="E29" s="4"/>
      <c r="F29" s="42"/>
      <c r="G29" s="4"/>
      <c r="H29" s="42"/>
      <c r="I29" s="4"/>
      <c r="J29" s="42">
        <v>84092</v>
      </c>
      <c r="K29" s="4">
        <v>97341</v>
      </c>
      <c r="L29" s="42">
        <v>84700</v>
      </c>
      <c r="M29" s="4">
        <v>58099</v>
      </c>
      <c r="N29" s="42">
        <v>871249</v>
      </c>
      <c r="O29" s="4">
        <v>1026936</v>
      </c>
      <c r="P29" s="42">
        <v>905088</v>
      </c>
      <c r="Q29" s="4">
        <v>730886</v>
      </c>
      <c r="R29" s="42">
        <v>540590.55299999996</v>
      </c>
      <c r="S29" s="4">
        <v>640544</v>
      </c>
      <c r="T29" s="42">
        <v>900402.875</v>
      </c>
      <c r="U29" s="4">
        <v>697011.39500000002</v>
      </c>
      <c r="V29" s="71">
        <v>704009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</row>
    <row r="30" spans="1:141" s="87" customFormat="1" ht="23.25" customHeight="1" thickBot="1" x14ac:dyDescent="0.25">
      <c r="A30" s="118"/>
      <c r="B30" s="121"/>
      <c r="C30" s="5" t="s">
        <v>101</v>
      </c>
      <c r="D30" s="33" t="s">
        <v>6</v>
      </c>
      <c r="E30" s="7"/>
      <c r="F30" s="38"/>
      <c r="G30" s="7"/>
      <c r="H30" s="38"/>
      <c r="I30" s="7"/>
      <c r="J30" s="38">
        <v>310931</v>
      </c>
      <c r="K30" s="7">
        <v>400332</v>
      </c>
      <c r="L30" s="38">
        <v>349098</v>
      </c>
      <c r="M30" s="7">
        <v>265512</v>
      </c>
      <c r="N30" s="38">
        <v>303862</v>
      </c>
      <c r="O30" s="7">
        <v>321873</v>
      </c>
      <c r="P30" s="38">
        <v>269818</v>
      </c>
      <c r="Q30" s="7">
        <v>263595</v>
      </c>
      <c r="R30" s="38">
        <v>177513.065</v>
      </c>
      <c r="S30" s="7">
        <v>218196</v>
      </c>
      <c r="T30" s="38">
        <v>233963.78700000001</v>
      </c>
      <c r="U30" s="7">
        <v>221034.54300000001</v>
      </c>
      <c r="V30" s="67">
        <v>219808</v>
      </c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</row>
    <row r="31" spans="1:141" s="87" customFormat="1" ht="23.25" customHeight="1" x14ac:dyDescent="0.2">
      <c r="A31" s="117" t="s">
        <v>19</v>
      </c>
      <c r="B31" s="120" t="s">
        <v>122</v>
      </c>
      <c r="C31" s="3" t="s">
        <v>38</v>
      </c>
      <c r="D31" s="34" t="s">
        <v>5</v>
      </c>
      <c r="E31" s="8"/>
      <c r="F31" s="41"/>
      <c r="G31" s="8"/>
      <c r="H31" s="41"/>
      <c r="I31" s="8"/>
      <c r="J31" s="41"/>
      <c r="K31" s="8"/>
      <c r="L31" s="41"/>
      <c r="M31" s="8"/>
      <c r="N31" s="41"/>
      <c r="O31" s="8"/>
      <c r="P31" s="41"/>
      <c r="Q31" s="8"/>
      <c r="R31" s="41"/>
      <c r="S31" s="8"/>
      <c r="T31" s="41">
        <v>7688.393</v>
      </c>
      <c r="U31" s="8">
        <v>13980.546</v>
      </c>
      <c r="V31" s="70">
        <v>26396</v>
      </c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</row>
    <row r="32" spans="1:141" ht="27.75" customHeight="1" x14ac:dyDescent="0.2">
      <c r="A32" s="123"/>
      <c r="B32" s="122"/>
      <c r="C32" s="9" t="s">
        <v>39</v>
      </c>
      <c r="D32" s="2" t="s">
        <v>5</v>
      </c>
      <c r="E32" s="4"/>
      <c r="F32" s="42"/>
      <c r="G32" s="4"/>
      <c r="H32" s="42"/>
      <c r="I32" s="4"/>
      <c r="J32" s="42"/>
      <c r="K32" s="4"/>
      <c r="L32" s="42"/>
      <c r="M32" s="4"/>
      <c r="N32" s="42"/>
      <c r="O32" s="4"/>
      <c r="P32" s="42"/>
      <c r="Q32" s="4"/>
      <c r="R32" s="42"/>
      <c r="S32" s="4"/>
      <c r="T32" s="42"/>
      <c r="U32" s="4"/>
      <c r="V32" s="71">
        <v>4</v>
      </c>
    </row>
    <row r="33" spans="1:141" s="87" customFormat="1" ht="23.25" customHeight="1" x14ac:dyDescent="0.2">
      <c r="A33" s="123"/>
      <c r="B33" s="122"/>
      <c r="C33" s="9" t="s">
        <v>101</v>
      </c>
      <c r="D33" s="2" t="s">
        <v>6</v>
      </c>
      <c r="E33" s="4"/>
      <c r="F33" s="42"/>
      <c r="G33" s="4"/>
      <c r="H33" s="42"/>
      <c r="I33" s="4"/>
      <c r="J33" s="42"/>
      <c r="K33" s="4"/>
      <c r="L33" s="42"/>
      <c r="M33" s="4"/>
      <c r="N33" s="42"/>
      <c r="O33" s="4"/>
      <c r="P33" s="42"/>
      <c r="Q33" s="4"/>
      <c r="R33" s="42"/>
      <c r="S33" s="4"/>
      <c r="T33" s="42">
        <v>1207.375</v>
      </c>
      <c r="U33" s="4">
        <v>2196.7669999999998</v>
      </c>
      <c r="V33" s="71">
        <v>4148</v>
      </c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</row>
    <row r="34" spans="1:141" ht="27.75" customHeight="1" thickBot="1" x14ac:dyDescent="0.25">
      <c r="A34" s="118"/>
      <c r="B34" s="121"/>
      <c r="C34" s="5" t="s">
        <v>110</v>
      </c>
      <c r="D34" s="33" t="s">
        <v>6</v>
      </c>
      <c r="E34" s="7"/>
      <c r="F34" s="38"/>
      <c r="G34" s="7"/>
      <c r="H34" s="38"/>
      <c r="I34" s="7"/>
      <c r="J34" s="38"/>
      <c r="K34" s="7"/>
      <c r="L34" s="38"/>
      <c r="M34" s="7"/>
      <c r="N34" s="38"/>
      <c r="O34" s="7"/>
      <c r="P34" s="38"/>
      <c r="Q34" s="7"/>
      <c r="R34" s="38"/>
      <c r="S34" s="7"/>
      <c r="T34" s="38"/>
      <c r="U34" s="7"/>
      <c r="V34" s="67">
        <v>1.815998773472</v>
      </c>
    </row>
    <row r="35" spans="1:141" s="87" customFormat="1" ht="23.25" customHeight="1" x14ac:dyDescent="0.2">
      <c r="A35" s="117" t="s">
        <v>26</v>
      </c>
      <c r="B35" s="115" t="s">
        <v>113</v>
      </c>
      <c r="C35" s="3" t="s">
        <v>102</v>
      </c>
      <c r="D35" s="34" t="s">
        <v>1</v>
      </c>
      <c r="E35" s="17"/>
      <c r="F35" s="36"/>
      <c r="G35" s="17"/>
      <c r="H35" s="36"/>
      <c r="I35" s="17">
        <v>4.9200000000000001E-2</v>
      </c>
      <c r="J35" s="36">
        <v>5.4300000000000001E-2</v>
      </c>
      <c r="K35" s="17">
        <v>7.0800000000000002E-2</v>
      </c>
      <c r="L35" s="36">
        <v>6.08E-2</v>
      </c>
      <c r="M35" s="17">
        <v>5.8700000000000002E-2</v>
      </c>
      <c r="N35" s="36">
        <v>4.65E-2</v>
      </c>
      <c r="O35" s="17">
        <v>3.7634159059919209E-2</v>
      </c>
      <c r="P35" s="36">
        <v>4.0117919965004675E-2</v>
      </c>
      <c r="Q35" s="17">
        <v>4.0782123936813963E-2</v>
      </c>
      <c r="R35" s="36">
        <v>2.6989503495601832E-2</v>
      </c>
      <c r="S35" s="17">
        <v>0.02</v>
      </c>
      <c r="T35" s="36">
        <v>0.04</v>
      </c>
      <c r="U35" s="17">
        <v>3.7999999999999999E-2</v>
      </c>
      <c r="V35" s="65">
        <v>3.7999999999999999E-2</v>
      </c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</row>
    <row r="36" spans="1:141" s="87" customFormat="1" ht="23.25" customHeight="1" thickBot="1" x14ac:dyDescent="0.25">
      <c r="A36" s="118"/>
      <c r="B36" s="116"/>
      <c r="C36" s="5" t="s">
        <v>49</v>
      </c>
      <c r="D36" s="33" t="s">
        <v>4</v>
      </c>
      <c r="E36" s="21"/>
      <c r="F36" s="43"/>
      <c r="G36" s="21"/>
      <c r="H36" s="43"/>
      <c r="I36" s="21">
        <v>4483.84</v>
      </c>
      <c r="J36" s="43">
        <v>4485.29</v>
      </c>
      <c r="K36" s="21">
        <v>4451</v>
      </c>
      <c r="L36" s="43">
        <v>4097</v>
      </c>
      <c r="M36" s="21">
        <v>4191</v>
      </c>
      <c r="N36" s="43">
        <v>4386.6899999999996</v>
      </c>
      <c r="O36" s="21">
        <v>4222.7860000000001</v>
      </c>
      <c r="P36" s="43">
        <v>3803.9360000000001</v>
      </c>
      <c r="Q36" s="21">
        <v>3790.1409999999996</v>
      </c>
      <c r="R36" s="43">
        <v>3505.5479999999998</v>
      </c>
      <c r="S36" s="21">
        <v>3585.1709999999998</v>
      </c>
      <c r="T36" s="43">
        <v>3659.913</v>
      </c>
      <c r="U36" s="21">
        <v>3502.569</v>
      </c>
      <c r="V36" s="72">
        <v>3751.59168</v>
      </c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</row>
    <row r="37" spans="1:141" s="87" customFormat="1" ht="23.25" customHeight="1" x14ac:dyDescent="0.2">
      <c r="A37" s="117" t="s">
        <v>23</v>
      </c>
      <c r="B37" s="120" t="s">
        <v>50</v>
      </c>
      <c r="C37" s="3" t="s">
        <v>38</v>
      </c>
      <c r="D37" s="34" t="s">
        <v>5</v>
      </c>
      <c r="E37" s="8"/>
      <c r="F37" s="41"/>
      <c r="G37" s="8"/>
      <c r="H37" s="41"/>
      <c r="I37" s="8"/>
      <c r="J37" s="41"/>
      <c r="K37" s="8"/>
      <c r="L37" s="41"/>
      <c r="M37" s="8"/>
      <c r="N37" s="41">
        <v>23700</v>
      </c>
      <c r="O37" s="8">
        <v>45300</v>
      </c>
      <c r="P37" s="41">
        <v>45300</v>
      </c>
      <c r="Q37" s="8">
        <v>51498</v>
      </c>
      <c r="R37" s="41">
        <v>55007.717391304344</v>
      </c>
      <c r="S37" s="8">
        <v>55007.718000000001</v>
      </c>
      <c r="T37" s="41">
        <v>55007.718000000001</v>
      </c>
      <c r="U37" s="8">
        <v>55007.718000000001</v>
      </c>
      <c r="V37" s="70">
        <v>55007.717391304352</v>
      </c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</row>
    <row r="38" spans="1:141" s="87" customFormat="1" ht="23.25" customHeight="1" thickBot="1" x14ac:dyDescent="0.25">
      <c r="A38" s="118"/>
      <c r="B38" s="121"/>
      <c r="C38" s="5" t="s">
        <v>101</v>
      </c>
      <c r="D38" s="33" t="s">
        <v>6</v>
      </c>
      <c r="E38" s="7"/>
      <c r="F38" s="38"/>
      <c r="G38" s="7"/>
      <c r="H38" s="38"/>
      <c r="I38" s="7"/>
      <c r="J38" s="38"/>
      <c r="K38" s="7"/>
      <c r="L38" s="38"/>
      <c r="M38" s="7"/>
      <c r="N38" s="38">
        <v>5600</v>
      </c>
      <c r="O38" s="7">
        <v>10300</v>
      </c>
      <c r="P38" s="38">
        <v>10000</v>
      </c>
      <c r="Q38" s="7">
        <v>11347.406999999999</v>
      </c>
      <c r="R38" s="38">
        <v>11565.214</v>
      </c>
      <c r="S38" s="7">
        <v>11443.986000000001</v>
      </c>
      <c r="T38" s="38">
        <v>11222.378000000001</v>
      </c>
      <c r="U38" s="7">
        <v>11707.75</v>
      </c>
      <c r="V38" s="67">
        <v>11487.803941121858</v>
      </c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</row>
    <row r="39" spans="1:141" s="87" customFormat="1" ht="23.25" customHeight="1" x14ac:dyDescent="0.2">
      <c r="A39" s="117" t="s">
        <v>23</v>
      </c>
      <c r="B39" s="120" t="s">
        <v>15</v>
      </c>
      <c r="C39" s="3" t="s">
        <v>101</v>
      </c>
      <c r="D39" s="34" t="s">
        <v>6</v>
      </c>
      <c r="E39" s="8"/>
      <c r="F39" s="41"/>
      <c r="G39" s="8"/>
      <c r="H39" s="41"/>
      <c r="I39" s="8"/>
      <c r="J39" s="41"/>
      <c r="K39" s="8"/>
      <c r="L39" s="41"/>
      <c r="M39" s="8"/>
      <c r="N39" s="41"/>
      <c r="O39" s="8"/>
      <c r="P39" s="41">
        <v>1118.8634999999999</v>
      </c>
      <c r="Q39" s="8">
        <v>3096</v>
      </c>
      <c r="R39" s="41">
        <v>2545.2109999999998</v>
      </c>
      <c r="S39" s="8">
        <v>3856.4830000000002</v>
      </c>
      <c r="T39" s="41">
        <v>3276.4609999999998</v>
      </c>
      <c r="U39" s="8">
        <v>3279.6390000000001</v>
      </c>
      <c r="V39" s="70">
        <v>5668.0591225500502</v>
      </c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</row>
    <row r="40" spans="1:141" s="87" customFormat="1" ht="23.25" customHeight="1" thickBot="1" x14ac:dyDescent="0.25">
      <c r="A40" s="118"/>
      <c r="B40" s="121"/>
      <c r="C40" s="5" t="s">
        <v>38</v>
      </c>
      <c r="D40" s="33" t="s">
        <v>14</v>
      </c>
      <c r="E40" s="7"/>
      <c r="F40" s="38"/>
      <c r="G40" s="7"/>
      <c r="H40" s="38"/>
      <c r="I40" s="7"/>
      <c r="J40" s="38"/>
      <c r="K40" s="7"/>
      <c r="L40" s="38"/>
      <c r="M40" s="7"/>
      <c r="N40" s="38"/>
      <c r="O40" s="7"/>
      <c r="P40" s="38">
        <v>648.25480615298295</v>
      </c>
      <c r="Q40" s="7">
        <v>1282</v>
      </c>
      <c r="R40" s="38">
        <v>1067.2829999999999</v>
      </c>
      <c r="S40" s="7">
        <v>1616.537</v>
      </c>
      <c r="T40" s="38">
        <v>1377.8109999999999</v>
      </c>
      <c r="U40" s="7">
        <v>1351.7139999999999</v>
      </c>
      <c r="V40" s="67">
        <v>1974.9155102929999</v>
      </c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</row>
    <row r="41" spans="1:141" s="87" customFormat="1" ht="23.25" customHeight="1" x14ac:dyDescent="0.2">
      <c r="A41" s="117" t="s">
        <v>23</v>
      </c>
      <c r="B41" s="120" t="s">
        <v>133</v>
      </c>
      <c r="C41" s="3" t="s">
        <v>51</v>
      </c>
      <c r="D41" s="34" t="s">
        <v>8</v>
      </c>
      <c r="E41" s="8"/>
      <c r="F41" s="41"/>
      <c r="G41" s="8"/>
      <c r="H41" s="41">
        <v>278</v>
      </c>
      <c r="I41" s="8">
        <v>2710</v>
      </c>
      <c r="J41" s="41">
        <v>2928</v>
      </c>
      <c r="K41" s="8">
        <v>5104</v>
      </c>
      <c r="L41" s="41">
        <v>10862</v>
      </c>
      <c r="M41" s="8">
        <v>39422</v>
      </c>
      <c r="N41" s="41">
        <v>97034</v>
      </c>
      <c r="O41" s="8">
        <v>258569</v>
      </c>
      <c r="P41" s="41">
        <v>469480</v>
      </c>
      <c r="Q41" s="8">
        <v>603171</v>
      </c>
      <c r="R41" s="41">
        <v>654804</v>
      </c>
      <c r="S41" s="8">
        <v>687303</v>
      </c>
      <c r="T41" s="41">
        <v>701588</v>
      </c>
      <c r="U41" s="8">
        <v>708288</v>
      </c>
      <c r="V41" s="70">
        <v>727996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</row>
    <row r="42" spans="1:141" s="87" customFormat="1" ht="23.25" customHeight="1" thickBot="1" x14ac:dyDescent="0.25">
      <c r="A42" s="118"/>
      <c r="B42" s="121"/>
      <c r="C42" s="5" t="s">
        <v>52</v>
      </c>
      <c r="D42" s="33" t="s">
        <v>1</v>
      </c>
      <c r="E42" s="22"/>
      <c r="F42" s="44"/>
      <c r="G42" s="22"/>
      <c r="H42" s="44"/>
      <c r="I42" s="22"/>
      <c r="J42" s="44"/>
      <c r="K42" s="22">
        <v>0.01</v>
      </c>
      <c r="L42" s="44">
        <v>0.01</v>
      </c>
      <c r="M42" s="22">
        <v>0.05</v>
      </c>
      <c r="N42" s="44">
        <v>0.13</v>
      </c>
      <c r="O42" s="22">
        <v>0.33</v>
      </c>
      <c r="P42" s="44">
        <v>0.61</v>
      </c>
      <c r="Q42" s="22">
        <v>0.78</v>
      </c>
      <c r="R42" s="44">
        <v>0.83850000000000002</v>
      </c>
      <c r="S42" s="22">
        <v>0.87853999999999999</v>
      </c>
      <c r="T42" s="44">
        <v>0.89617000000000002</v>
      </c>
      <c r="U42" s="22">
        <v>0.90137999999999996</v>
      </c>
      <c r="V42" s="73">
        <v>0.90744507932709084</v>
      </c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</row>
    <row r="43" spans="1:141" s="87" customFormat="1" ht="23.25" customHeight="1" x14ac:dyDescent="0.2">
      <c r="A43" s="117" t="s">
        <v>29</v>
      </c>
      <c r="B43" s="120" t="s">
        <v>53</v>
      </c>
      <c r="C43" s="3" t="s">
        <v>55</v>
      </c>
      <c r="D43" s="34" t="s">
        <v>8</v>
      </c>
      <c r="E43" s="8">
        <v>81000</v>
      </c>
      <c r="F43" s="41">
        <v>284000</v>
      </c>
      <c r="G43" s="8">
        <v>522000</v>
      </c>
      <c r="H43" s="41">
        <v>602000</v>
      </c>
      <c r="I43" s="8">
        <v>632000</v>
      </c>
      <c r="J43" s="41">
        <v>648000</v>
      </c>
      <c r="K43" s="8">
        <v>662000</v>
      </c>
      <c r="L43" s="41">
        <v>675000</v>
      </c>
      <c r="M43" s="8">
        <v>687000</v>
      </c>
      <c r="N43" s="41">
        <v>698000</v>
      </c>
      <c r="O43" s="8">
        <v>708000</v>
      </c>
      <c r="P43" s="41">
        <v>719000</v>
      </c>
      <c r="Q43" s="8">
        <v>727545</v>
      </c>
      <c r="R43" s="41">
        <v>730535</v>
      </c>
      <c r="S43" s="8">
        <v>715249</v>
      </c>
      <c r="T43" s="41">
        <v>629518</v>
      </c>
      <c r="U43" s="8">
        <v>440959</v>
      </c>
      <c r="V43" s="70">
        <v>221680</v>
      </c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</row>
    <row r="44" spans="1:141" s="87" customFormat="1" ht="23.25" customHeight="1" x14ac:dyDescent="0.2">
      <c r="A44" s="123"/>
      <c r="B44" s="122"/>
      <c r="C44" s="9" t="s">
        <v>54</v>
      </c>
      <c r="D44" s="2" t="s">
        <v>8</v>
      </c>
      <c r="E44" s="4"/>
      <c r="F44" s="42"/>
      <c r="G44" s="4"/>
      <c r="H44" s="42"/>
      <c r="I44" s="4"/>
      <c r="J44" s="42"/>
      <c r="K44" s="4"/>
      <c r="L44" s="42"/>
      <c r="M44" s="4"/>
      <c r="N44" s="42"/>
      <c r="O44" s="4"/>
      <c r="P44" s="42"/>
      <c r="Q44" s="4"/>
      <c r="R44" s="42"/>
      <c r="S44" s="4">
        <v>16402</v>
      </c>
      <c r="T44" s="42">
        <v>136617</v>
      </c>
      <c r="U44" s="4">
        <v>327261</v>
      </c>
      <c r="V44" s="71">
        <v>488228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</row>
    <row r="45" spans="1:141" s="87" customFormat="1" ht="23.25" customHeight="1" thickBot="1" x14ac:dyDescent="0.25">
      <c r="A45" s="118"/>
      <c r="B45" s="121"/>
      <c r="C45" s="5" t="s">
        <v>52</v>
      </c>
      <c r="D45" s="33" t="s">
        <v>1</v>
      </c>
      <c r="E45" s="22">
        <v>0.11</v>
      </c>
      <c r="F45" s="44">
        <v>0.39</v>
      </c>
      <c r="G45" s="22">
        <v>0.71</v>
      </c>
      <c r="H45" s="44">
        <v>0.82</v>
      </c>
      <c r="I45" s="22">
        <v>0.86</v>
      </c>
      <c r="J45" s="44">
        <v>0.88</v>
      </c>
      <c r="K45" s="22">
        <v>0.9</v>
      </c>
      <c r="L45" s="44">
        <v>0.92</v>
      </c>
      <c r="M45" s="22">
        <v>0.93</v>
      </c>
      <c r="N45" s="44">
        <v>0.95</v>
      </c>
      <c r="O45" s="22">
        <v>0.96</v>
      </c>
      <c r="P45" s="44">
        <v>0.98</v>
      </c>
      <c r="Q45" s="22">
        <v>0.95850000000000002</v>
      </c>
      <c r="R45" s="44">
        <v>0.95804</v>
      </c>
      <c r="S45" s="22">
        <v>1</v>
      </c>
      <c r="T45" s="44">
        <v>1</v>
      </c>
      <c r="U45" s="22">
        <v>1</v>
      </c>
      <c r="V45" s="73">
        <v>1</v>
      </c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</row>
    <row r="46" spans="1:141" s="87" customFormat="1" ht="23.25" customHeight="1" x14ac:dyDescent="0.2">
      <c r="A46" s="117" t="s">
        <v>27</v>
      </c>
      <c r="B46" s="115" t="s">
        <v>112</v>
      </c>
      <c r="C46" s="9" t="s">
        <v>56</v>
      </c>
      <c r="D46" s="2" t="s">
        <v>8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3">
        <v>18322</v>
      </c>
      <c r="T46" s="47">
        <v>137310</v>
      </c>
      <c r="U46" s="23">
        <v>331278</v>
      </c>
      <c r="V46" s="74">
        <v>505809</v>
      </c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</row>
    <row r="47" spans="1:141" s="87" customFormat="1" ht="23.25" customHeight="1" thickBot="1" x14ac:dyDescent="0.25">
      <c r="A47" s="118"/>
      <c r="B47" s="116"/>
      <c r="C47" s="5" t="s">
        <v>57</v>
      </c>
      <c r="D47" s="33" t="s">
        <v>1</v>
      </c>
      <c r="E47" s="6"/>
      <c r="F47" s="33"/>
      <c r="G47" s="6"/>
      <c r="H47" s="33"/>
      <c r="I47" s="6"/>
      <c r="J47" s="33"/>
      <c r="K47" s="6"/>
      <c r="L47" s="33"/>
      <c r="M47" s="6"/>
      <c r="N47" s="33"/>
      <c r="O47" s="6"/>
      <c r="P47" s="33"/>
      <c r="Q47" s="6"/>
      <c r="R47" s="33"/>
      <c r="S47" s="24">
        <v>2.4E-2</v>
      </c>
      <c r="T47" s="48">
        <v>0.172043953840949</v>
      </c>
      <c r="U47" s="24">
        <v>0.4138</v>
      </c>
      <c r="V47" s="75">
        <v>0.65039999999999998</v>
      </c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</row>
    <row r="48" spans="1:141" s="87" customFormat="1" ht="23.25" customHeight="1" x14ac:dyDescent="0.2">
      <c r="A48" s="117" t="s">
        <v>23</v>
      </c>
      <c r="B48" s="115" t="s">
        <v>58</v>
      </c>
      <c r="C48" s="127" t="s">
        <v>103</v>
      </c>
      <c r="D48" s="125" t="s">
        <v>8</v>
      </c>
      <c r="E48" s="8"/>
      <c r="F48" s="41"/>
      <c r="G48" s="8"/>
      <c r="H48" s="41">
        <v>1050</v>
      </c>
      <c r="I48" s="8">
        <v>990</v>
      </c>
      <c r="J48" s="41">
        <v>886</v>
      </c>
      <c r="K48" s="8">
        <v>776</v>
      </c>
      <c r="L48" s="41">
        <v>715</v>
      </c>
      <c r="M48" s="8">
        <v>665</v>
      </c>
      <c r="N48" s="41">
        <v>620</v>
      </c>
      <c r="O48" s="8">
        <v>589</v>
      </c>
      <c r="P48" s="41">
        <v>548</v>
      </c>
      <c r="Q48" s="8">
        <v>505</v>
      </c>
      <c r="R48" s="41">
        <v>289</v>
      </c>
      <c r="S48" s="8">
        <v>269</v>
      </c>
      <c r="T48" s="41">
        <v>235</v>
      </c>
      <c r="U48" s="8">
        <v>244</v>
      </c>
      <c r="V48" s="70">
        <v>224</v>
      </c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</row>
    <row r="49" spans="1:141" s="87" customFormat="1" ht="23.25" customHeight="1" thickBot="1" x14ac:dyDescent="0.25">
      <c r="A49" s="118"/>
      <c r="B49" s="116"/>
      <c r="C49" s="128"/>
      <c r="D49" s="126"/>
      <c r="E49" s="7"/>
      <c r="F49" s="38"/>
      <c r="G49" s="7"/>
      <c r="H49" s="38"/>
      <c r="I49" s="7"/>
      <c r="J49" s="38"/>
      <c r="K49" s="7"/>
      <c r="L49" s="38"/>
      <c r="M49" s="7"/>
      <c r="N49" s="38"/>
      <c r="O49" s="7"/>
      <c r="P49" s="38"/>
      <c r="Q49" s="7"/>
      <c r="R49" s="38"/>
      <c r="S49" s="7"/>
      <c r="T49" s="38"/>
      <c r="U49" s="7"/>
      <c r="V49" s="67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</row>
    <row r="50" spans="1:141" ht="23.25" customHeight="1" x14ac:dyDescent="0.2">
      <c r="A50" s="117" t="s">
        <v>18</v>
      </c>
      <c r="B50" s="120" t="s">
        <v>59</v>
      </c>
      <c r="C50" s="3" t="s">
        <v>101</v>
      </c>
      <c r="D50" s="34" t="s">
        <v>6</v>
      </c>
      <c r="E50" s="11"/>
      <c r="F50" s="45"/>
      <c r="G50" s="11"/>
      <c r="H50" s="45"/>
      <c r="I50" s="11"/>
      <c r="J50" s="45">
        <v>2384</v>
      </c>
      <c r="K50" s="11">
        <v>2506</v>
      </c>
      <c r="L50" s="45">
        <v>2104</v>
      </c>
      <c r="M50" s="11">
        <v>2504</v>
      </c>
      <c r="N50" s="45">
        <v>2738</v>
      </c>
      <c r="O50" s="11">
        <v>5617</v>
      </c>
      <c r="P50" s="45">
        <v>1874</v>
      </c>
      <c r="Q50" s="11">
        <v>2080</v>
      </c>
      <c r="R50" s="45">
        <v>2037</v>
      </c>
      <c r="S50" s="11">
        <v>3861</v>
      </c>
      <c r="T50" s="45">
        <v>4026.8609999999999</v>
      </c>
      <c r="U50" s="11">
        <v>6870.45</v>
      </c>
      <c r="V50" s="76">
        <v>7722</v>
      </c>
    </row>
    <row r="51" spans="1:141" ht="23.25" customHeight="1" thickBot="1" x14ac:dyDescent="0.25">
      <c r="A51" s="118"/>
      <c r="B51" s="121"/>
      <c r="C51" s="5" t="s">
        <v>42</v>
      </c>
      <c r="D51" s="33" t="s">
        <v>5</v>
      </c>
      <c r="E51" s="7"/>
      <c r="F51" s="38"/>
      <c r="G51" s="7"/>
      <c r="H51" s="38"/>
      <c r="I51" s="7"/>
      <c r="J51" s="38">
        <v>32706</v>
      </c>
      <c r="K51" s="7">
        <v>34389</v>
      </c>
      <c r="L51" s="38">
        <v>28873</v>
      </c>
      <c r="M51" s="7">
        <v>34361</v>
      </c>
      <c r="N51" s="38">
        <v>37568</v>
      </c>
      <c r="O51" s="7">
        <v>47019</v>
      </c>
      <c r="P51" s="38">
        <v>43619</v>
      </c>
      <c r="Q51" s="7">
        <v>43016</v>
      </c>
      <c r="R51" s="38">
        <v>44807</v>
      </c>
      <c r="S51" s="7">
        <v>51853</v>
      </c>
      <c r="T51" s="38">
        <v>46890.400000000001</v>
      </c>
      <c r="U51" s="7">
        <v>48960.4</v>
      </c>
      <c r="V51" s="67">
        <v>56181</v>
      </c>
    </row>
    <row r="52" spans="1:141" ht="30" customHeight="1" thickBot="1" x14ac:dyDescent="0.25">
      <c r="A52" s="60" t="s">
        <v>27</v>
      </c>
      <c r="B52" s="13" t="s">
        <v>60</v>
      </c>
      <c r="C52" s="100" t="s">
        <v>61</v>
      </c>
      <c r="D52" s="35" t="s">
        <v>7</v>
      </c>
      <c r="E52" s="25"/>
      <c r="F52" s="46"/>
      <c r="G52" s="25"/>
      <c r="H52" s="46"/>
      <c r="I52" s="25"/>
      <c r="J52" s="46"/>
      <c r="K52" s="25"/>
      <c r="L52" s="46"/>
      <c r="M52" s="25"/>
      <c r="N52" s="46"/>
      <c r="O52" s="25"/>
      <c r="P52" s="46"/>
      <c r="Q52" s="25"/>
      <c r="R52" s="46"/>
      <c r="S52" s="25">
        <v>21924764.370000001</v>
      </c>
      <c r="T52" s="46">
        <v>22207503.719999999</v>
      </c>
      <c r="U52" s="25">
        <v>22646780</v>
      </c>
      <c r="V52" s="80">
        <v>22798753</v>
      </c>
    </row>
    <row r="53" spans="1:141" ht="23.25" customHeight="1" x14ac:dyDescent="0.2">
      <c r="A53" s="117" t="s">
        <v>30</v>
      </c>
      <c r="B53" s="120" t="s">
        <v>62</v>
      </c>
      <c r="C53" s="3" t="s">
        <v>38</v>
      </c>
      <c r="D53" s="34" t="s">
        <v>5</v>
      </c>
      <c r="E53" s="8"/>
      <c r="F53" s="41"/>
      <c r="G53" s="8"/>
      <c r="H53" s="41"/>
      <c r="I53" s="8"/>
      <c r="J53" s="41">
        <v>12813</v>
      </c>
      <c r="K53" s="8">
        <v>5733</v>
      </c>
      <c r="L53" s="41">
        <v>81696</v>
      </c>
      <c r="M53" s="8">
        <v>114868</v>
      </c>
      <c r="N53" s="41">
        <v>144524</v>
      </c>
      <c r="O53" s="8">
        <v>143372</v>
      </c>
      <c r="P53" s="41">
        <v>141785</v>
      </c>
      <c r="Q53" s="8">
        <v>149810</v>
      </c>
      <c r="R53" s="41">
        <v>137588</v>
      </c>
      <c r="S53" s="8">
        <v>161987</v>
      </c>
      <c r="T53" s="41">
        <v>128133.855</v>
      </c>
      <c r="U53" s="8">
        <v>111315.099</v>
      </c>
      <c r="V53" s="70">
        <v>109400</v>
      </c>
    </row>
    <row r="54" spans="1:141" ht="23.25" customHeight="1" x14ac:dyDescent="0.2">
      <c r="A54" s="123"/>
      <c r="B54" s="122"/>
      <c r="C54" s="9" t="s">
        <v>101</v>
      </c>
      <c r="D54" s="2" t="s">
        <v>6</v>
      </c>
      <c r="E54" s="4"/>
      <c r="F54" s="42"/>
      <c r="G54" s="4"/>
      <c r="H54" s="42"/>
      <c r="I54" s="4"/>
      <c r="J54" s="42">
        <v>4326</v>
      </c>
      <c r="K54" s="4">
        <v>1551</v>
      </c>
      <c r="L54" s="42">
        <v>16856</v>
      </c>
      <c r="M54" s="4">
        <v>23614</v>
      </c>
      <c r="N54" s="42">
        <v>29523</v>
      </c>
      <c r="O54" s="4">
        <v>29165</v>
      </c>
      <c r="P54" s="42">
        <v>28934</v>
      </c>
      <c r="Q54" s="4">
        <v>30099</v>
      </c>
      <c r="R54" s="42">
        <v>28680</v>
      </c>
      <c r="S54" s="4">
        <v>32470</v>
      </c>
      <c r="T54" s="42">
        <v>25839.544000000002</v>
      </c>
      <c r="U54" s="4">
        <v>22494.002</v>
      </c>
      <c r="V54" s="71">
        <v>22189</v>
      </c>
    </row>
    <row r="55" spans="1:141" ht="23.25" customHeight="1" thickBot="1" x14ac:dyDescent="0.25">
      <c r="A55" s="118"/>
      <c r="B55" s="121"/>
      <c r="C55" s="27" t="s">
        <v>42</v>
      </c>
      <c r="D55" s="33" t="s">
        <v>5</v>
      </c>
      <c r="E55" s="7"/>
      <c r="F55" s="38"/>
      <c r="G55" s="7"/>
      <c r="H55" s="38"/>
      <c r="I55" s="7"/>
      <c r="J55" s="38">
        <v>176797</v>
      </c>
      <c r="K55" s="7">
        <v>176815</v>
      </c>
      <c r="L55" s="38">
        <v>159146</v>
      </c>
      <c r="M55" s="7">
        <v>188688</v>
      </c>
      <c r="N55" s="38">
        <v>196691</v>
      </c>
      <c r="O55" s="7">
        <v>194389</v>
      </c>
      <c r="P55" s="38">
        <v>190364</v>
      </c>
      <c r="Q55" s="7">
        <v>187274</v>
      </c>
      <c r="R55" s="38">
        <v>183355</v>
      </c>
      <c r="S55" s="7">
        <v>218172</v>
      </c>
      <c r="T55" s="38">
        <v>174725.08</v>
      </c>
      <c r="U55" s="7">
        <v>151017</v>
      </c>
      <c r="V55" s="67">
        <v>149674</v>
      </c>
    </row>
    <row r="56" spans="1:141" s="87" customFormat="1" ht="23.25" customHeight="1" x14ac:dyDescent="0.2">
      <c r="A56" s="117" t="s">
        <v>24</v>
      </c>
      <c r="B56" s="120" t="s">
        <v>63</v>
      </c>
      <c r="C56" s="3" t="s">
        <v>38</v>
      </c>
      <c r="D56" s="34" t="s">
        <v>5</v>
      </c>
      <c r="E56" s="8"/>
      <c r="F56" s="41"/>
      <c r="G56" s="8"/>
      <c r="H56" s="41"/>
      <c r="I56" s="8"/>
      <c r="J56" s="41">
        <v>2794000</v>
      </c>
      <c r="K56" s="8">
        <v>2889000</v>
      </c>
      <c r="L56" s="41">
        <v>2270000</v>
      </c>
      <c r="M56" s="8">
        <v>2733000</v>
      </c>
      <c r="N56" s="41">
        <v>2997000</v>
      </c>
      <c r="O56" s="8">
        <v>3400000</v>
      </c>
      <c r="P56" s="41">
        <v>2998000</v>
      </c>
      <c r="Q56" s="8">
        <v>2546000</v>
      </c>
      <c r="R56" s="41">
        <v>1900427</v>
      </c>
      <c r="S56" s="8">
        <v>2229644</v>
      </c>
      <c r="T56" s="41">
        <v>2363977.7080000001</v>
      </c>
      <c r="U56" s="8">
        <v>2104900.7459999998</v>
      </c>
      <c r="V56" s="70">
        <v>2115883</v>
      </c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</row>
    <row r="57" spans="1:141" s="87" customFormat="1" ht="23.25" customHeight="1" x14ac:dyDescent="0.2">
      <c r="A57" s="123"/>
      <c r="B57" s="122"/>
      <c r="C57" s="9" t="s">
        <v>101</v>
      </c>
      <c r="D57" s="2" t="s">
        <v>6</v>
      </c>
      <c r="E57" s="4"/>
      <c r="F57" s="42"/>
      <c r="G57" s="4"/>
      <c r="H57" s="42"/>
      <c r="I57" s="4"/>
      <c r="J57" s="42">
        <v>1007686</v>
      </c>
      <c r="K57" s="4">
        <v>1092546</v>
      </c>
      <c r="L57" s="42">
        <v>795595</v>
      </c>
      <c r="M57" s="4">
        <v>933086</v>
      </c>
      <c r="N57" s="42">
        <v>1026775</v>
      </c>
      <c r="O57" s="4">
        <v>1046376</v>
      </c>
      <c r="P57" s="42">
        <v>876667</v>
      </c>
      <c r="Q57" s="4">
        <v>873083</v>
      </c>
      <c r="R57" s="42">
        <v>670711</v>
      </c>
      <c r="S57" s="4">
        <v>668674</v>
      </c>
      <c r="T57" s="42">
        <v>583414.43799999997</v>
      </c>
      <c r="U57" s="4">
        <v>658217.56999999995</v>
      </c>
      <c r="V57" s="71">
        <v>643987</v>
      </c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</row>
    <row r="58" spans="1:141" s="87" customFormat="1" ht="23.25" customHeight="1" thickBot="1" x14ac:dyDescent="0.25">
      <c r="A58" s="118"/>
      <c r="B58" s="121"/>
      <c r="C58" s="5" t="s">
        <v>42</v>
      </c>
      <c r="D58" s="33" t="s">
        <v>5</v>
      </c>
      <c r="E58" s="7"/>
      <c r="F58" s="38"/>
      <c r="G58" s="7"/>
      <c r="H58" s="38"/>
      <c r="I58" s="7"/>
      <c r="J58" s="38">
        <v>2192000</v>
      </c>
      <c r="K58" s="7">
        <v>2312000</v>
      </c>
      <c r="L58" s="38">
        <v>1990000</v>
      </c>
      <c r="M58" s="7">
        <v>2109000</v>
      </c>
      <c r="N58" s="38">
        <v>2205000</v>
      </c>
      <c r="O58" s="7">
        <v>2307366</v>
      </c>
      <c r="P58" s="38">
        <v>2168838</v>
      </c>
      <c r="Q58" s="7">
        <v>2132541</v>
      </c>
      <c r="R58" s="38">
        <v>2242778.79</v>
      </c>
      <c r="S58" s="7">
        <v>2418766</v>
      </c>
      <c r="T58" s="38">
        <v>2438117.2799999998</v>
      </c>
      <c r="U58" s="7">
        <v>2161344</v>
      </c>
      <c r="V58" s="67">
        <v>2236932</v>
      </c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</row>
    <row r="59" spans="1:141" ht="23.25" customHeight="1" x14ac:dyDescent="0.2">
      <c r="A59" s="117" t="s">
        <v>30</v>
      </c>
      <c r="B59" s="120" t="s">
        <v>64</v>
      </c>
      <c r="C59" s="3" t="s">
        <v>38</v>
      </c>
      <c r="D59" s="34" t="s">
        <v>5</v>
      </c>
      <c r="E59" s="8"/>
      <c r="F59" s="41"/>
      <c r="G59" s="8"/>
      <c r="H59" s="41"/>
      <c r="I59" s="8"/>
      <c r="J59" s="41">
        <v>91780</v>
      </c>
      <c r="K59" s="8">
        <v>92595</v>
      </c>
      <c r="L59" s="41">
        <v>93365</v>
      </c>
      <c r="M59" s="8">
        <v>93883</v>
      </c>
      <c r="N59" s="41">
        <v>94065</v>
      </c>
      <c r="O59" s="8">
        <v>120327</v>
      </c>
      <c r="P59" s="41">
        <v>114281</v>
      </c>
      <c r="Q59" s="8">
        <v>132038</v>
      </c>
      <c r="R59" s="41">
        <v>63581</v>
      </c>
      <c r="S59" s="8">
        <v>105410</v>
      </c>
      <c r="T59" s="41">
        <v>76783.206999999995</v>
      </c>
      <c r="U59" s="8">
        <v>80510.485000000001</v>
      </c>
      <c r="V59" s="70">
        <v>44378</v>
      </c>
    </row>
    <row r="60" spans="1:141" ht="23.25" customHeight="1" x14ac:dyDescent="0.2">
      <c r="A60" s="123"/>
      <c r="B60" s="122"/>
      <c r="C60" s="9" t="s">
        <v>101</v>
      </c>
      <c r="D60" s="2" t="s">
        <v>6</v>
      </c>
      <c r="E60" s="4"/>
      <c r="F60" s="42"/>
      <c r="G60" s="4"/>
      <c r="H60" s="42"/>
      <c r="I60" s="4"/>
      <c r="J60" s="42">
        <v>33289</v>
      </c>
      <c r="K60" s="4">
        <v>33585</v>
      </c>
      <c r="L60" s="42">
        <v>33864</v>
      </c>
      <c r="M60" s="4">
        <v>34052</v>
      </c>
      <c r="N60" s="42">
        <v>34118</v>
      </c>
      <c r="O60" s="4">
        <v>47097</v>
      </c>
      <c r="P60" s="42">
        <v>31056</v>
      </c>
      <c r="Q60" s="4">
        <v>43307</v>
      </c>
      <c r="R60" s="42">
        <v>23049</v>
      </c>
      <c r="S60" s="4">
        <v>29717</v>
      </c>
      <c r="T60" s="42">
        <v>17872.517</v>
      </c>
      <c r="U60" s="4">
        <v>24092.079000000002</v>
      </c>
      <c r="V60" s="71">
        <v>13032</v>
      </c>
    </row>
    <row r="61" spans="1:141" ht="23.25" customHeight="1" thickBot="1" x14ac:dyDescent="0.25">
      <c r="A61" s="118"/>
      <c r="B61" s="121"/>
      <c r="C61" s="5" t="s">
        <v>42</v>
      </c>
      <c r="D61" s="33" t="s">
        <v>5</v>
      </c>
      <c r="E61" s="7"/>
      <c r="F61" s="38"/>
      <c r="G61" s="7"/>
      <c r="H61" s="38"/>
      <c r="I61" s="7"/>
      <c r="J61" s="38">
        <v>456566</v>
      </c>
      <c r="K61" s="7">
        <v>285767</v>
      </c>
      <c r="L61" s="38">
        <v>384325</v>
      </c>
      <c r="M61" s="7">
        <v>409932</v>
      </c>
      <c r="N61" s="38">
        <v>402057</v>
      </c>
      <c r="O61" s="7">
        <v>407335</v>
      </c>
      <c r="P61" s="38">
        <v>413484</v>
      </c>
      <c r="Q61" s="7">
        <v>416942</v>
      </c>
      <c r="R61" s="38">
        <v>385991</v>
      </c>
      <c r="S61" s="7">
        <v>455245</v>
      </c>
      <c r="T61" s="38">
        <v>388623.837</v>
      </c>
      <c r="U61" s="7">
        <v>358641</v>
      </c>
      <c r="V61" s="67">
        <v>379363</v>
      </c>
    </row>
    <row r="62" spans="1:141" ht="27.6" customHeight="1" x14ac:dyDescent="0.2">
      <c r="A62" s="117" t="s">
        <v>19</v>
      </c>
      <c r="B62" s="120" t="s">
        <v>65</v>
      </c>
      <c r="C62" s="3" t="s">
        <v>66</v>
      </c>
      <c r="D62" s="34" t="s">
        <v>5</v>
      </c>
      <c r="E62" s="8"/>
      <c r="F62" s="41"/>
      <c r="G62" s="8"/>
      <c r="H62" s="41"/>
      <c r="I62" s="8"/>
      <c r="J62" s="41"/>
      <c r="K62" s="8"/>
      <c r="L62" s="41"/>
      <c r="M62" s="8"/>
      <c r="N62" s="41"/>
      <c r="O62" s="8"/>
      <c r="P62" s="41"/>
      <c r="Q62" s="8"/>
      <c r="R62" s="41"/>
      <c r="S62" s="8"/>
      <c r="T62" s="41"/>
      <c r="U62" s="8"/>
      <c r="V62" s="70">
        <v>7.6220796340372239</v>
      </c>
    </row>
    <row r="63" spans="1:141" ht="23.25" customHeight="1" thickBot="1" x14ac:dyDescent="0.25">
      <c r="A63" s="118"/>
      <c r="B63" s="121"/>
      <c r="C63" s="5" t="s">
        <v>99</v>
      </c>
      <c r="D63" s="33" t="s">
        <v>6</v>
      </c>
      <c r="E63" s="7"/>
      <c r="F63" s="38"/>
      <c r="G63" s="7"/>
      <c r="H63" s="38"/>
      <c r="I63" s="7"/>
      <c r="J63" s="38"/>
      <c r="K63" s="7"/>
      <c r="L63" s="38"/>
      <c r="M63" s="7"/>
      <c r="N63" s="38"/>
      <c r="O63" s="7"/>
      <c r="P63" s="38"/>
      <c r="Q63" s="7"/>
      <c r="R63" s="38"/>
      <c r="S63" s="7"/>
      <c r="T63" s="38"/>
      <c r="U63" s="7"/>
      <c r="V63" s="67">
        <v>16.788733000000001</v>
      </c>
    </row>
    <row r="64" spans="1:141" ht="23.25" customHeight="1" x14ac:dyDescent="0.2">
      <c r="A64" s="124" t="s">
        <v>87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</row>
    <row r="65" spans="1:141" s="87" customFormat="1" ht="23.25" customHeight="1" x14ac:dyDescent="0.2">
      <c r="A65" s="141" t="s">
        <v>27</v>
      </c>
      <c r="B65" s="144" t="s">
        <v>114</v>
      </c>
      <c r="C65" s="14" t="s">
        <v>104</v>
      </c>
      <c r="D65" s="32" t="s">
        <v>1</v>
      </c>
      <c r="E65" s="14"/>
      <c r="F65" s="109"/>
      <c r="G65" s="14"/>
      <c r="H65" s="109"/>
      <c r="I65" s="14"/>
      <c r="J65" s="109"/>
      <c r="K65" s="14"/>
      <c r="L65" s="109"/>
      <c r="M65" s="14"/>
      <c r="N65" s="109"/>
      <c r="O65" s="14"/>
      <c r="P65" s="109"/>
      <c r="Q65" s="11"/>
      <c r="R65" s="45"/>
      <c r="S65" s="18">
        <v>0.06</v>
      </c>
      <c r="T65" s="37">
        <v>0.02</v>
      </c>
      <c r="U65" s="18">
        <v>7.0000000000000007E-2</v>
      </c>
      <c r="V65" s="66">
        <v>0.06</v>
      </c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</row>
    <row r="66" spans="1:141" s="87" customFormat="1" ht="23.25" customHeight="1" x14ac:dyDescent="0.2">
      <c r="A66" s="142"/>
      <c r="B66" s="145"/>
      <c r="C66" s="9" t="s">
        <v>67</v>
      </c>
      <c r="D66" s="2" t="s">
        <v>1</v>
      </c>
      <c r="E66" s="9"/>
      <c r="F66" s="1"/>
      <c r="G66" s="9"/>
      <c r="H66" s="1"/>
      <c r="I66" s="9"/>
      <c r="J66" s="1"/>
      <c r="K66" s="9"/>
      <c r="L66" s="1"/>
      <c r="M66" s="9"/>
      <c r="N66" s="1"/>
      <c r="O66" s="9"/>
      <c r="P66" s="1"/>
      <c r="Q66" s="4"/>
      <c r="R66" s="42"/>
      <c r="S66" s="26"/>
      <c r="T66" s="55">
        <v>0.52</v>
      </c>
      <c r="U66" s="26">
        <v>0.59</v>
      </c>
      <c r="V66" s="77">
        <v>0.62</v>
      </c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</row>
    <row r="67" spans="1:141" s="87" customFormat="1" ht="23.25" customHeight="1" thickBot="1" x14ac:dyDescent="0.25">
      <c r="A67" s="143"/>
      <c r="B67" s="146"/>
      <c r="C67" s="5" t="s">
        <v>123</v>
      </c>
      <c r="D67" s="33" t="s">
        <v>6</v>
      </c>
      <c r="E67" s="27"/>
      <c r="F67" s="53"/>
      <c r="G67" s="27"/>
      <c r="H67" s="53"/>
      <c r="I67" s="27"/>
      <c r="J67" s="53"/>
      <c r="K67" s="27"/>
      <c r="L67" s="53"/>
      <c r="M67" s="27"/>
      <c r="N67" s="53"/>
      <c r="O67" s="27"/>
      <c r="P67" s="53"/>
      <c r="Q67" s="28"/>
      <c r="R67" s="57"/>
      <c r="S67" s="29"/>
      <c r="T67" s="58"/>
      <c r="U67" s="29">
        <v>3</v>
      </c>
      <c r="V67" s="78">
        <v>3060</v>
      </c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</row>
    <row r="68" spans="1:141" s="87" customFormat="1" ht="23.25" customHeight="1" x14ac:dyDescent="0.2">
      <c r="A68" s="117" t="s">
        <v>22</v>
      </c>
      <c r="B68" s="13"/>
      <c r="C68" s="3" t="s">
        <v>68</v>
      </c>
      <c r="D68" s="34" t="s">
        <v>6</v>
      </c>
      <c r="E68" s="3"/>
      <c r="F68" s="15"/>
      <c r="G68" s="3"/>
      <c r="H68" s="15"/>
      <c r="I68" s="3"/>
      <c r="J68" s="93">
        <v>635724</v>
      </c>
      <c r="K68" s="94">
        <v>644444</v>
      </c>
      <c r="L68" s="93">
        <v>675610</v>
      </c>
      <c r="M68" s="94">
        <v>721788</v>
      </c>
      <c r="N68" s="93">
        <v>737163</v>
      </c>
      <c r="O68" s="94">
        <v>711910.51</v>
      </c>
      <c r="P68" s="93">
        <v>788313.34299999999</v>
      </c>
      <c r="Q68" s="94">
        <v>813803.83499999996</v>
      </c>
      <c r="R68" s="93">
        <v>825673.65899999999</v>
      </c>
      <c r="S68" s="94">
        <v>856681.576</v>
      </c>
      <c r="T68" s="93">
        <v>836094.95400000003</v>
      </c>
      <c r="U68" s="94">
        <v>845377.946</v>
      </c>
      <c r="V68" s="95">
        <v>908875.84558800003</v>
      </c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</row>
    <row r="69" spans="1:141" s="87" customFormat="1" ht="23.25" customHeight="1" x14ac:dyDescent="0.2">
      <c r="A69" s="123"/>
      <c r="B69" s="13" t="s">
        <v>124</v>
      </c>
      <c r="C69" s="9" t="s">
        <v>69</v>
      </c>
      <c r="D69" s="2" t="s">
        <v>6</v>
      </c>
      <c r="E69" s="9"/>
      <c r="F69" s="1"/>
      <c r="G69" s="9"/>
      <c r="H69" s="1"/>
      <c r="I69" s="9"/>
      <c r="J69" s="96">
        <v>550903</v>
      </c>
      <c r="K69" s="97">
        <v>528100</v>
      </c>
      <c r="L69" s="96">
        <v>503896</v>
      </c>
      <c r="M69" s="97">
        <v>484128</v>
      </c>
      <c r="N69" s="96">
        <v>488426</v>
      </c>
      <c r="O69" s="97">
        <v>464836.61999999994</v>
      </c>
      <c r="P69" s="96">
        <v>445411.14500000002</v>
      </c>
      <c r="Q69" s="97">
        <v>415905.15600000002</v>
      </c>
      <c r="R69" s="96">
        <v>371734.978</v>
      </c>
      <c r="S69" s="97">
        <v>366569.67200000002</v>
      </c>
      <c r="T69" s="96">
        <v>353870.62900000002</v>
      </c>
      <c r="U69" s="97">
        <v>347403.79399999999</v>
      </c>
      <c r="V69" s="98">
        <v>351354.36499999999</v>
      </c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</row>
    <row r="70" spans="1:141" s="87" customFormat="1" ht="23.25" customHeight="1" thickBot="1" x14ac:dyDescent="0.25">
      <c r="A70" s="118"/>
      <c r="B70" s="13"/>
      <c r="C70" s="5" t="s">
        <v>67</v>
      </c>
      <c r="D70" s="33" t="s">
        <v>1</v>
      </c>
      <c r="E70" s="5"/>
      <c r="F70" s="99"/>
      <c r="G70" s="5"/>
      <c r="H70" s="99"/>
      <c r="I70" s="5"/>
      <c r="J70" s="44">
        <v>0.53574038008573888</v>
      </c>
      <c r="K70" s="22">
        <v>0.54961178429125046</v>
      </c>
      <c r="L70" s="44">
        <v>0.57279064286235082</v>
      </c>
      <c r="M70" s="22">
        <v>0.59853920173544428</v>
      </c>
      <c r="N70" s="44">
        <v>0.60147651455749029</v>
      </c>
      <c r="O70" s="22">
        <v>0.60498172619295032</v>
      </c>
      <c r="P70" s="44">
        <v>0.63897032981645741</v>
      </c>
      <c r="Q70" s="22">
        <v>0.66178570780247314</v>
      </c>
      <c r="R70" s="44">
        <v>0.68955044542575816</v>
      </c>
      <c r="S70" s="22">
        <v>0.70033165909347173</v>
      </c>
      <c r="T70" s="44">
        <v>0.70262112278250655</v>
      </c>
      <c r="U70" s="22">
        <v>0.70874000000000004</v>
      </c>
      <c r="V70" s="73">
        <v>0.72119826834173051</v>
      </c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</row>
    <row r="71" spans="1:141" s="87" customFormat="1" ht="23.25" customHeight="1" x14ac:dyDescent="0.2">
      <c r="A71" s="117" t="s">
        <v>27</v>
      </c>
      <c r="B71" s="120" t="s">
        <v>70</v>
      </c>
      <c r="C71" s="3" t="s">
        <v>68</v>
      </c>
      <c r="D71" s="34" t="s">
        <v>6</v>
      </c>
      <c r="E71" s="11"/>
      <c r="F71" s="45"/>
      <c r="G71" s="11"/>
      <c r="H71" s="45"/>
      <c r="I71" s="11"/>
      <c r="J71" s="45"/>
      <c r="K71" s="11"/>
      <c r="L71" s="45"/>
      <c r="M71" s="11"/>
      <c r="N71" s="45"/>
      <c r="O71" s="11"/>
      <c r="P71" s="45"/>
      <c r="Q71" s="11"/>
      <c r="R71" s="45"/>
      <c r="S71" s="11">
        <v>964983.56799999997</v>
      </c>
      <c r="T71" s="45">
        <v>945701.08700000006</v>
      </c>
      <c r="U71" s="11">
        <v>956163.11399999994</v>
      </c>
      <c r="V71" s="76">
        <v>1026335.4846879998</v>
      </c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</row>
    <row r="72" spans="1:141" s="87" customFormat="1" ht="23.25" customHeight="1" x14ac:dyDescent="0.2">
      <c r="A72" s="123"/>
      <c r="B72" s="122"/>
      <c r="C72" s="9" t="s">
        <v>69</v>
      </c>
      <c r="D72" s="2" t="s">
        <v>6</v>
      </c>
      <c r="E72" s="4"/>
      <c r="F72" s="42"/>
      <c r="G72" s="4"/>
      <c r="H72" s="42"/>
      <c r="I72" s="4"/>
      <c r="J72" s="42"/>
      <c r="K72" s="4"/>
      <c r="L72" s="42"/>
      <c r="M72" s="4"/>
      <c r="N72" s="42"/>
      <c r="O72" s="4"/>
      <c r="P72" s="42"/>
      <c r="Q72" s="4"/>
      <c r="R72" s="42"/>
      <c r="S72" s="4">
        <v>405400.38199999998</v>
      </c>
      <c r="T72" s="42">
        <v>394500.07799999998</v>
      </c>
      <c r="U72" s="4">
        <v>388632.69499999995</v>
      </c>
      <c r="V72" s="71">
        <v>394139.95500000002</v>
      </c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</row>
    <row r="73" spans="1:141" s="87" customFormat="1" ht="23.25" customHeight="1" thickBot="1" x14ac:dyDescent="0.25">
      <c r="A73" s="118"/>
      <c r="B73" s="121"/>
      <c r="C73" s="5" t="s">
        <v>67</v>
      </c>
      <c r="D73" s="33" t="s">
        <v>1</v>
      </c>
      <c r="E73" s="22"/>
      <c r="F73" s="44"/>
      <c r="G73" s="22"/>
      <c r="H73" s="44"/>
      <c r="I73" s="22"/>
      <c r="J73" s="44"/>
      <c r="K73" s="22"/>
      <c r="L73" s="44"/>
      <c r="M73" s="22"/>
      <c r="N73" s="44"/>
      <c r="O73" s="22"/>
      <c r="P73" s="44"/>
      <c r="Q73" s="22"/>
      <c r="R73" s="44"/>
      <c r="S73" s="22">
        <v>0.70312566210137273</v>
      </c>
      <c r="T73" s="44">
        <v>0.70002528318721635</v>
      </c>
      <c r="U73" s="22">
        <v>0.71061182345988938</v>
      </c>
      <c r="V73" s="73">
        <v>0.72146945540418139</v>
      </c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</row>
    <row r="74" spans="1:141" s="87" customFormat="1" ht="23.25" customHeight="1" x14ac:dyDescent="0.2">
      <c r="A74" s="117" t="s">
        <v>27</v>
      </c>
      <c r="B74" s="120" t="s">
        <v>71</v>
      </c>
      <c r="C74" s="3" t="s">
        <v>68</v>
      </c>
      <c r="D74" s="34" t="s">
        <v>6</v>
      </c>
      <c r="E74" s="8"/>
      <c r="F74" s="41"/>
      <c r="G74" s="8"/>
      <c r="H74" s="41"/>
      <c r="I74" s="8"/>
      <c r="J74" s="41"/>
      <c r="K74" s="8"/>
      <c r="L74" s="41"/>
      <c r="M74" s="8"/>
      <c r="N74" s="41"/>
      <c r="O74" s="8"/>
      <c r="P74" s="41"/>
      <c r="Q74" s="8"/>
      <c r="R74" s="41"/>
      <c r="S74" s="8">
        <v>204985.6450935998</v>
      </c>
      <c r="T74" s="41">
        <v>335959.10560000001</v>
      </c>
      <c r="U74" s="8">
        <v>486491.81</v>
      </c>
      <c r="V74" s="70">
        <v>581476.56499999994</v>
      </c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</row>
    <row r="75" spans="1:141" s="87" customFormat="1" ht="23.25" customHeight="1" x14ac:dyDescent="0.2">
      <c r="A75" s="123"/>
      <c r="B75" s="122"/>
      <c r="C75" s="9" t="s">
        <v>69</v>
      </c>
      <c r="D75" s="2" t="s">
        <v>6</v>
      </c>
      <c r="E75" s="4"/>
      <c r="F75" s="42"/>
      <c r="G75" s="4"/>
      <c r="H75" s="42"/>
      <c r="I75" s="4"/>
      <c r="J75" s="42"/>
      <c r="K75" s="4"/>
      <c r="L75" s="42"/>
      <c r="M75" s="4"/>
      <c r="N75" s="42"/>
      <c r="O75" s="4"/>
      <c r="P75" s="42"/>
      <c r="Q75" s="4"/>
      <c r="R75" s="42"/>
      <c r="S75" s="4">
        <v>103996.90030000015</v>
      </c>
      <c r="T75" s="42">
        <v>214133.17886999995</v>
      </c>
      <c r="U75" s="4">
        <v>316264.25</v>
      </c>
      <c r="V75" s="71">
        <v>306353.64500000002</v>
      </c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</row>
    <row r="76" spans="1:141" s="87" customFormat="1" ht="23.25" customHeight="1" thickBot="1" x14ac:dyDescent="0.25">
      <c r="A76" s="118"/>
      <c r="B76" s="121"/>
      <c r="C76" s="5" t="s">
        <v>67</v>
      </c>
      <c r="D76" s="33" t="s">
        <v>1</v>
      </c>
      <c r="E76" s="22"/>
      <c r="F76" s="44"/>
      <c r="G76" s="22"/>
      <c r="H76" s="44"/>
      <c r="I76" s="22"/>
      <c r="J76" s="44"/>
      <c r="K76" s="22"/>
      <c r="L76" s="44"/>
      <c r="M76" s="22"/>
      <c r="N76" s="44"/>
      <c r="O76" s="22"/>
      <c r="P76" s="44"/>
      <c r="Q76" s="22"/>
      <c r="R76" s="44"/>
      <c r="S76" s="22">
        <v>0.66342143965600764</v>
      </c>
      <c r="T76" s="44">
        <v>0.61073226272149617</v>
      </c>
      <c r="U76" s="22">
        <v>0.60602695419079111</v>
      </c>
      <c r="V76" s="73">
        <v>0.65494117957531539</v>
      </c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</row>
    <row r="77" spans="1:141" s="87" customFormat="1" ht="23.25" customHeight="1" x14ac:dyDescent="0.2">
      <c r="A77" s="117" t="s">
        <v>23</v>
      </c>
      <c r="B77" s="120" t="s">
        <v>72</v>
      </c>
      <c r="C77" s="3" t="s">
        <v>104</v>
      </c>
      <c r="D77" s="34" t="s">
        <v>1</v>
      </c>
      <c r="E77" s="17"/>
      <c r="F77" s="36"/>
      <c r="G77" s="17"/>
      <c r="H77" s="36"/>
      <c r="I77" s="17"/>
      <c r="J77" s="36"/>
      <c r="K77" s="17"/>
      <c r="L77" s="36"/>
      <c r="M77" s="17"/>
      <c r="N77" s="36"/>
      <c r="O77" s="17"/>
      <c r="P77" s="36"/>
      <c r="Q77" s="17"/>
      <c r="R77" s="36">
        <v>0.11</v>
      </c>
      <c r="S77" s="17">
        <v>0.06</v>
      </c>
      <c r="T77" s="36">
        <v>0.03</v>
      </c>
      <c r="U77" s="17">
        <v>0.05</v>
      </c>
      <c r="V77" s="65">
        <v>0.13900000000000001</v>
      </c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</row>
    <row r="78" spans="1:141" s="87" customFormat="1" ht="27.75" customHeight="1" x14ac:dyDescent="0.2">
      <c r="A78" s="123"/>
      <c r="B78" s="122"/>
      <c r="C78" s="9" t="s">
        <v>105</v>
      </c>
      <c r="D78" s="2" t="s">
        <v>17</v>
      </c>
      <c r="E78" s="30"/>
      <c r="F78" s="54"/>
      <c r="G78" s="30"/>
      <c r="H78" s="54"/>
      <c r="I78" s="30"/>
      <c r="J78" s="54"/>
      <c r="K78" s="30"/>
      <c r="L78" s="54"/>
      <c r="M78" s="30"/>
      <c r="N78" s="54"/>
      <c r="O78" s="30"/>
      <c r="P78" s="54"/>
      <c r="Q78" s="30"/>
      <c r="R78" s="54"/>
      <c r="S78" s="30">
        <v>1.7</v>
      </c>
      <c r="T78" s="54">
        <v>4.1804940000000004</v>
      </c>
      <c r="U78" s="30">
        <v>4.2926900000000003</v>
      </c>
      <c r="V78" s="79">
        <v>4.0783480000000001</v>
      </c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</row>
    <row r="79" spans="1:141" s="87" customFormat="1" ht="27.75" customHeight="1" x14ac:dyDescent="0.2">
      <c r="A79" s="123"/>
      <c r="B79" s="122"/>
      <c r="C79" s="9" t="s">
        <v>139</v>
      </c>
      <c r="D79" s="2" t="s">
        <v>6</v>
      </c>
      <c r="E79" s="30"/>
      <c r="F79" s="54"/>
      <c r="G79" s="30"/>
      <c r="H79" s="54"/>
      <c r="I79" s="30"/>
      <c r="J79" s="54"/>
      <c r="K79" s="30"/>
      <c r="L79" s="54"/>
      <c r="M79" s="30"/>
      <c r="N79" s="54"/>
      <c r="O79" s="30"/>
      <c r="P79" s="54"/>
      <c r="Q79" s="30"/>
      <c r="R79" s="54"/>
      <c r="S79" s="30">
        <v>3457.8820000000001</v>
      </c>
      <c r="T79" s="54">
        <v>8323.3639999999996</v>
      </c>
      <c r="U79" s="30">
        <v>8602.5509999999995</v>
      </c>
      <c r="V79" s="79">
        <v>8234.1846120000009</v>
      </c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</row>
    <row r="80" spans="1:141" s="87" customFormat="1" ht="23.25" customHeight="1" thickBot="1" x14ac:dyDescent="0.25">
      <c r="A80" s="118"/>
      <c r="B80" s="121"/>
      <c r="C80" s="5" t="s">
        <v>38</v>
      </c>
      <c r="D80" s="33" t="s">
        <v>14</v>
      </c>
      <c r="E80" s="21"/>
      <c r="F80" s="43"/>
      <c r="G80" s="21"/>
      <c r="H80" s="43"/>
      <c r="I80" s="21"/>
      <c r="J80" s="43"/>
      <c r="K80" s="21"/>
      <c r="L80" s="43"/>
      <c r="M80" s="21"/>
      <c r="N80" s="43"/>
      <c r="O80" s="21"/>
      <c r="P80" s="43"/>
      <c r="Q80" s="21"/>
      <c r="R80" s="43"/>
      <c r="S80" s="21">
        <v>1457.78</v>
      </c>
      <c r="T80" s="43">
        <v>3494.893</v>
      </c>
      <c r="U80" s="21">
        <v>3588.6889999999999</v>
      </c>
      <c r="V80" s="72">
        <v>3409.498928</v>
      </c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</row>
    <row r="81" spans="1:141" s="87" customFormat="1" ht="23.25" customHeight="1" x14ac:dyDescent="0.2">
      <c r="A81" s="117" t="s">
        <v>25</v>
      </c>
      <c r="B81" s="115" t="s">
        <v>72</v>
      </c>
      <c r="C81" s="9" t="s">
        <v>105</v>
      </c>
      <c r="D81" s="2" t="s">
        <v>17</v>
      </c>
      <c r="E81" s="30"/>
      <c r="F81" s="54"/>
      <c r="G81" s="30"/>
      <c r="H81" s="54"/>
      <c r="I81" s="30"/>
      <c r="J81" s="54"/>
      <c r="K81" s="30"/>
      <c r="L81" s="54"/>
      <c r="M81" s="30"/>
      <c r="N81" s="54"/>
      <c r="O81" s="30"/>
      <c r="P81" s="54"/>
      <c r="Q81" s="30"/>
      <c r="R81" s="54"/>
      <c r="S81" s="30">
        <v>1.7</v>
      </c>
      <c r="T81" s="54">
        <v>4.1804940000000004</v>
      </c>
      <c r="U81" s="30">
        <v>4.2926900000000003</v>
      </c>
      <c r="V81" s="79">
        <v>4.0783480000000001</v>
      </c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</row>
    <row r="82" spans="1:141" s="87" customFormat="1" ht="27.6" customHeight="1" thickBot="1" x14ac:dyDescent="0.25">
      <c r="A82" s="118"/>
      <c r="B82" s="116"/>
      <c r="C82" s="9" t="s">
        <v>106</v>
      </c>
      <c r="D82" s="2" t="s">
        <v>6</v>
      </c>
      <c r="E82" s="30"/>
      <c r="F82" s="54"/>
      <c r="G82" s="30"/>
      <c r="H82" s="54"/>
      <c r="I82" s="30"/>
      <c r="J82" s="54"/>
      <c r="K82" s="30"/>
      <c r="L82" s="54"/>
      <c r="M82" s="30"/>
      <c r="N82" s="54"/>
      <c r="O82" s="30"/>
      <c r="P82" s="54"/>
      <c r="Q82" s="30"/>
      <c r="R82" s="54"/>
      <c r="S82" s="30">
        <v>3457.8820000000001</v>
      </c>
      <c r="T82" s="54">
        <v>8323.3639999999996</v>
      </c>
      <c r="U82" s="30">
        <v>8602.5509999999995</v>
      </c>
      <c r="V82" s="79">
        <v>8234.1846120000009</v>
      </c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</row>
    <row r="83" spans="1:141" s="87" customFormat="1" ht="23.25" customHeight="1" x14ac:dyDescent="0.2">
      <c r="A83" s="117" t="s">
        <v>23</v>
      </c>
      <c r="B83" s="120" t="s">
        <v>73</v>
      </c>
      <c r="C83" s="3" t="s">
        <v>104</v>
      </c>
      <c r="D83" s="34" t="s">
        <v>1</v>
      </c>
      <c r="E83" s="17"/>
      <c r="F83" s="36"/>
      <c r="G83" s="17"/>
      <c r="H83" s="36"/>
      <c r="I83" s="17"/>
      <c r="J83" s="36"/>
      <c r="K83" s="17"/>
      <c r="L83" s="36"/>
      <c r="M83" s="17"/>
      <c r="N83" s="36"/>
      <c r="O83" s="17"/>
      <c r="P83" s="36"/>
      <c r="Q83" s="17"/>
      <c r="R83" s="36">
        <v>0.13</v>
      </c>
      <c r="S83" s="17">
        <v>0.11</v>
      </c>
      <c r="T83" s="36">
        <v>0.4</v>
      </c>
      <c r="U83" s="17">
        <v>0.15</v>
      </c>
      <c r="V83" s="65">
        <v>0.08</v>
      </c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</row>
    <row r="84" spans="1:141" s="87" customFormat="1" ht="23.25" customHeight="1" x14ac:dyDescent="0.2">
      <c r="A84" s="123"/>
      <c r="B84" s="122"/>
      <c r="C84" s="9" t="s">
        <v>105</v>
      </c>
      <c r="D84" s="2" t="s">
        <v>17</v>
      </c>
      <c r="E84" s="30"/>
      <c r="F84" s="54"/>
      <c r="G84" s="30"/>
      <c r="H84" s="54"/>
      <c r="I84" s="30"/>
      <c r="J84" s="54"/>
      <c r="K84" s="30"/>
      <c r="L84" s="54"/>
      <c r="M84" s="30"/>
      <c r="N84" s="54"/>
      <c r="O84" s="30"/>
      <c r="P84" s="54"/>
      <c r="Q84" s="30"/>
      <c r="R84" s="54"/>
      <c r="S84" s="30"/>
      <c r="T84" s="54">
        <v>1.636007</v>
      </c>
      <c r="U84" s="30">
        <v>1.463611</v>
      </c>
      <c r="V84" s="79">
        <v>1.4481299999999999</v>
      </c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</row>
    <row r="85" spans="1:141" s="87" customFormat="1" ht="27.6" customHeight="1" x14ac:dyDescent="0.2">
      <c r="A85" s="123"/>
      <c r="B85" s="122"/>
      <c r="C85" s="9" t="s">
        <v>139</v>
      </c>
      <c r="D85" s="2" t="s">
        <v>6</v>
      </c>
      <c r="E85" s="30"/>
      <c r="F85" s="54"/>
      <c r="G85" s="30"/>
      <c r="H85" s="54"/>
      <c r="I85" s="30"/>
      <c r="J85" s="54"/>
      <c r="K85" s="30"/>
      <c r="L85" s="54"/>
      <c r="M85" s="30"/>
      <c r="N85" s="54"/>
      <c r="O85" s="30"/>
      <c r="P85" s="54"/>
      <c r="Q85" s="30"/>
      <c r="R85" s="54"/>
      <c r="S85" s="30">
        <v>68.180000000000007</v>
      </c>
      <c r="T85" s="54">
        <v>3257.29</v>
      </c>
      <c r="U85" s="30">
        <v>2933.076</v>
      </c>
      <c r="V85" s="79">
        <v>2923.7744700000003</v>
      </c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</row>
    <row r="86" spans="1:141" s="87" customFormat="1" ht="23.25" customHeight="1" thickBot="1" x14ac:dyDescent="0.25">
      <c r="A86" s="118"/>
      <c r="B86" s="121"/>
      <c r="C86" s="5" t="s">
        <v>38</v>
      </c>
      <c r="D86" s="33" t="s">
        <v>14</v>
      </c>
      <c r="E86" s="21"/>
      <c r="F86" s="43"/>
      <c r="G86" s="21"/>
      <c r="H86" s="43"/>
      <c r="I86" s="21"/>
      <c r="J86" s="43"/>
      <c r="K86" s="21"/>
      <c r="L86" s="43"/>
      <c r="M86" s="21"/>
      <c r="N86" s="43"/>
      <c r="O86" s="21"/>
      <c r="P86" s="43"/>
      <c r="Q86" s="21"/>
      <c r="R86" s="43"/>
      <c r="S86" s="21">
        <v>28.742999999999999</v>
      </c>
      <c r="T86" s="43">
        <v>1367.702</v>
      </c>
      <c r="U86" s="21">
        <v>1223.579</v>
      </c>
      <c r="V86" s="72">
        <v>1210.6366799999998</v>
      </c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</row>
    <row r="87" spans="1:141" s="87" customFormat="1" ht="23.25" customHeight="1" x14ac:dyDescent="0.2">
      <c r="A87" s="117" t="s">
        <v>25</v>
      </c>
      <c r="B87" s="115" t="s">
        <v>73</v>
      </c>
      <c r="C87" s="9" t="s">
        <v>105</v>
      </c>
      <c r="D87" s="2" t="s">
        <v>17</v>
      </c>
      <c r="E87" s="30"/>
      <c r="F87" s="54"/>
      <c r="G87" s="30"/>
      <c r="H87" s="54"/>
      <c r="I87" s="30"/>
      <c r="J87" s="54"/>
      <c r="K87" s="30"/>
      <c r="L87" s="54"/>
      <c r="M87" s="30"/>
      <c r="N87" s="54"/>
      <c r="O87" s="30"/>
      <c r="P87" s="54"/>
      <c r="Q87" s="30"/>
      <c r="R87" s="54"/>
      <c r="S87" s="30"/>
      <c r="T87" s="54">
        <v>1.636007</v>
      </c>
      <c r="U87" s="30">
        <v>1.463611</v>
      </c>
      <c r="V87" s="79">
        <v>1.4481299999999999</v>
      </c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</row>
    <row r="88" spans="1:141" s="87" customFormat="1" ht="27.6" customHeight="1" thickBot="1" x14ac:dyDescent="0.25">
      <c r="A88" s="118"/>
      <c r="B88" s="116"/>
      <c r="C88" s="9" t="s">
        <v>106</v>
      </c>
      <c r="D88" s="2" t="s">
        <v>6</v>
      </c>
      <c r="E88" s="30"/>
      <c r="F88" s="54"/>
      <c r="G88" s="30"/>
      <c r="H88" s="54"/>
      <c r="I88" s="30"/>
      <c r="J88" s="54"/>
      <c r="K88" s="30"/>
      <c r="L88" s="54"/>
      <c r="M88" s="30"/>
      <c r="N88" s="54"/>
      <c r="O88" s="30"/>
      <c r="P88" s="54"/>
      <c r="Q88" s="30"/>
      <c r="R88" s="54"/>
      <c r="S88" s="30">
        <v>68.180000000000007</v>
      </c>
      <c r="T88" s="54">
        <v>3257.29</v>
      </c>
      <c r="U88" s="30">
        <v>2933.076</v>
      </c>
      <c r="V88" s="79">
        <v>2923.7744700000003</v>
      </c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</row>
    <row r="89" spans="1:141" s="87" customFormat="1" ht="23.25" customHeight="1" x14ac:dyDescent="0.2">
      <c r="A89" s="117" t="s">
        <v>19</v>
      </c>
      <c r="B89" s="120" t="s">
        <v>74</v>
      </c>
      <c r="C89" s="3" t="s">
        <v>78</v>
      </c>
      <c r="D89" s="34" t="s">
        <v>6</v>
      </c>
      <c r="E89" s="8"/>
      <c r="F89" s="41"/>
      <c r="G89" s="8"/>
      <c r="H89" s="41"/>
      <c r="I89" s="8"/>
      <c r="J89" s="41"/>
      <c r="K89" s="8"/>
      <c r="L89" s="41"/>
      <c r="M89" s="8"/>
      <c r="N89" s="41"/>
      <c r="O89" s="8"/>
      <c r="P89" s="41"/>
      <c r="Q89" s="8"/>
      <c r="R89" s="41">
        <v>30177</v>
      </c>
      <c r="S89" s="8">
        <v>118466.3</v>
      </c>
      <c r="T89" s="41">
        <v>119968.85</v>
      </c>
      <c r="U89" s="8">
        <v>146949.84899999999</v>
      </c>
      <c r="V89" s="70">
        <v>109404.26</v>
      </c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</row>
    <row r="90" spans="1:141" s="87" customFormat="1" ht="27.6" customHeight="1" thickBot="1" x14ac:dyDescent="0.25">
      <c r="A90" s="118"/>
      <c r="B90" s="121"/>
      <c r="C90" s="5" t="s">
        <v>106</v>
      </c>
      <c r="D90" s="33" t="s">
        <v>6</v>
      </c>
      <c r="E90" s="7"/>
      <c r="F90" s="38"/>
      <c r="G90" s="7"/>
      <c r="H90" s="38"/>
      <c r="I90" s="7"/>
      <c r="J90" s="38"/>
      <c r="K90" s="7"/>
      <c r="L90" s="38"/>
      <c r="M90" s="7"/>
      <c r="N90" s="38"/>
      <c r="O90" s="7"/>
      <c r="P90" s="38"/>
      <c r="Q90" s="7"/>
      <c r="R90" s="38">
        <v>45266</v>
      </c>
      <c r="S90" s="7">
        <v>177699.45</v>
      </c>
      <c r="T90" s="38">
        <v>179953.27499999999</v>
      </c>
      <c r="U90" s="7">
        <v>220424.77299999999</v>
      </c>
      <c r="V90" s="67">
        <v>164106.38999999998</v>
      </c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</row>
    <row r="91" spans="1:141" s="87" customFormat="1" ht="23.25" customHeight="1" x14ac:dyDescent="0.2">
      <c r="A91" s="117" t="s">
        <v>19</v>
      </c>
      <c r="B91" s="120" t="s">
        <v>75</v>
      </c>
      <c r="C91" s="3" t="s">
        <v>78</v>
      </c>
      <c r="D91" s="34" t="s">
        <v>6</v>
      </c>
      <c r="E91" s="8"/>
      <c r="F91" s="41"/>
      <c r="G91" s="8"/>
      <c r="H91" s="41"/>
      <c r="I91" s="8"/>
      <c r="J91" s="41"/>
      <c r="K91" s="8"/>
      <c r="L91" s="41"/>
      <c r="M91" s="8"/>
      <c r="N91" s="41"/>
      <c r="O91" s="8"/>
      <c r="P91" s="41"/>
      <c r="Q91" s="8"/>
      <c r="R91" s="41">
        <v>29458</v>
      </c>
      <c r="S91" s="8">
        <v>103316.21</v>
      </c>
      <c r="T91" s="41">
        <v>105540.18</v>
      </c>
      <c r="U91" s="8">
        <v>87647.150999999998</v>
      </c>
      <c r="V91" s="70">
        <v>58648.796999999999</v>
      </c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</row>
    <row r="92" spans="1:141" s="87" customFormat="1" ht="27.6" customHeight="1" thickBot="1" x14ac:dyDescent="0.25">
      <c r="A92" s="118"/>
      <c r="B92" s="121"/>
      <c r="C92" s="9" t="s">
        <v>139</v>
      </c>
      <c r="D92" s="33" t="s">
        <v>6</v>
      </c>
      <c r="E92" s="7"/>
      <c r="F92" s="38"/>
      <c r="G92" s="7"/>
      <c r="H92" s="38"/>
      <c r="I92" s="7"/>
      <c r="J92" s="38"/>
      <c r="K92" s="7"/>
      <c r="L92" s="38"/>
      <c r="M92" s="7"/>
      <c r="N92" s="38"/>
      <c r="O92" s="7"/>
      <c r="P92" s="38"/>
      <c r="Q92" s="7"/>
      <c r="R92" s="38">
        <v>44187</v>
      </c>
      <c r="S92" s="7">
        <v>154974.315</v>
      </c>
      <c r="T92" s="38">
        <v>158310.26999999999</v>
      </c>
      <c r="U92" s="7">
        <v>131470.726</v>
      </c>
      <c r="V92" s="67">
        <v>87973.195500000002</v>
      </c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</row>
    <row r="93" spans="1:141" s="87" customFormat="1" ht="23.25" customHeight="1" x14ac:dyDescent="0.2">
      <c r="A93" s="117" t="s">
        <v>19</v>
      </c>
      <c r="B93" s="120" t="s">
        <v>76</v>
      </c>
      <c r="C93" s="3" t="s">
        <v>79</v>
      </c>
      <c r="D93" s="34" t="s">
        <v>6</v>
      </c>
      <c r="E93" s="8"/>
      <c r="F93" s="41"/>
      <c r="G93" s="8"/>
      <c r="H93" s="41"/>
      <c r="I93" s="8"/>
      <c r="J93" s="41"/>
      <c r="K93" s="8"/>
      <c r="L93" s="41"/>
      <c r="M93" s="8"/>
      <c r="N93" s="41"/>
      <c r="O93" s="8"/>
      <c r="P93" s="41"/>
      <c r="Q93" s="8"/>
      <c r="R93" s="41">
        <v>7054</v>
      </c>
      <c r="S93" s="8">
        <v>19136.579000000002</v>
      </c>
      <c r="T93" s="41">
        <v>26564.453000000001</v>
      </c>
      <c r="U93" s="8">
        <v>19181.418000000001</v>
      </c>
      <c r="V93" s="70">
        <v>17761.044000000002</v>
      </c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</row>
    <row r="94" spans="1:141" s="87" customFormat="1" ht="23.25" customHeight="1" x14ac:dyDescent="0.2">
      <c r="A94" s="123"/>
      <c r="B94" s="122"/>
      <c r="C94" s="9" t="s">
        <v>80</v>
      </c>
      <c r="D94" s="2" t="s">
        <v>6</v>
      </c>
      <c r="E94" s="4"/>
      <c r="F94" s="42"/>
      <c r="G94" s="4"/>
      <c r="H94" s="42"/>
      <c r="I94" s="4"/>
      <c r="J94" s="42"/>
      <c r="K94" s="4"/>
      <c r="L94" s="42"/>
      <c r="M94" s="4"/>
      <c r="N94" s="42"/>
      <c r="O94" s="4"/>
      <c r="P94" s="42"/>
      <c r="Q94" s="4"/>
      <c r="R94" s="42">
        <v>6648</v>
      </c>
      <c r="S94" s="4">
        <v>2706.866</v>
      </c>
      <c r="T94" s="42">
        <v>831.06700000000001</v>
      </c>
      <c r="U94" s="4">
        <v>10324.505999999999</v>
      </c>
      <c r="V94" s="71">
        <v>7375.8339999999998</v>
      </c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</row>
    <row r="95" spans="1:141" s="87" customFormat="1" ht="27.6" customHeight="1" thickBot="1" x14ac:dyDescent="0.25">
      <c r="A95" s="118"/>
      <c r="B95" s="121"/>
      <c r="C95" s="9" t="s">
        <v>139</v>
      </c>
      <c r="D95" s="33" t="s">
        <v>6</v>
      </c>
      <c r="E95" s="7"/>
      <c r="F95" s="38"/>
      <c r="G95" s="7"/>
      <c r="H95" s="38"/>
      <c r="I95" s="7"/>
      <c r="J95" s="38"/>
      <c r="K95" s="7"/>
      <c r="L95" s="38"/>
      <c r="M95" s="7"/>
      <c r="N95" s="38"/>
      <c r="O95" s="7"/>
      <c r="P95" s="38"/>
      <c r="Q95" s="7"/>
      <c r="R95" s="38">
        <v>12709</v>
      </c>
      <c r="S95" s="7">
        <v>29571.065999999999</v>
      </c>
      <c r="T95" s="38">
        <v>40112.620999999999</v>
      </c>
      <c r="U95" s="7">
        <v>32075.969000000001</v>
      </c>
      <c r="V95" s="67">
        <v>41437.489004000003</v>
      </c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</row>
    <row r="96" spans="1:141" s="87" customFormat="1" ht="23.25" customHeight="1" x14ac:dyDescent="0.2">
      <c r="A96" s="117" t="s">
        <v>19</v>
      </c>
      <c r="B96" s="120" t="s">
        <v>77</v>
      </c>
      <c r="C96" s="3" t="s">
        <v>80</v>
      </c>
      <c r="D96" s="34" t="s">
        <v>6</v>
      </c>
      <c r="E96" s="8"/>
      <c r="F96" s="41"/>
      <c r="G96" s="8"/>
      <c r="H96" s="41"/>
      <c r="I96" s="8"/>
      <c r="J96" s="41"/>
      <c r="K96" s="8"/>
      <c r="L96" s="41"/>
      <c r="M96" s="8"/>
      <c r="N96" s="41"/>
      <c r="O96" s="8"/>
      <c r="P96" s="41"/>
      <c r="Q96" s="8"/>
      <c r="R96" s="41"/>
      <c r="S96" s="8">
        <v>5831.39</v>
      </c>
      <c r="T96" s="41">
        <v>31439.789000000001</v>
      </c>
      <c r="U96" s="8">
        <v>34171.646999999997</v>
      </c>
      <c r="V96" s="70">
        <v>22465.591</v>
      </c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</row>
    <row r="97" spans="1:141" s="87" customFormat="1" ht="27.6" customHeight="1" thickBot="1" x14ac:dyDescent="0.25">
      <c r="A97" s="118"/>
      <c r="B97" s="121"/>
      <c r="C97" s="9" t="s">
        <v>139</v>
      </c>
      <c r="D97" s="33" t="s">
        <v>6</v>
      </c>
      <c r="E97" s="7"/>
      <c r="F97" s="38"/>
      <c r="G97" s="7"/>
      <c r="H97" s="38"/>
      <c r="I97" s="7"/>
      <c r="J97" s="38"/>
      <c r="K97" s="7"/>
      <c r="L97" s="38"/>
      <c r="M97" s="7"/>
      <c r="N97" s="38"/>
      <c r="O97" s="7"/>
      <c r="P97" s="38"/>
      <c r="Q97" s="7"/>
      <c r="R97" s="38"/>
      <c r="S97" s="7">
        <v>1866.0450000000001</v>
      </c>
      <c r="T97" s="38">
        <v>10060.732480000001</v>
      </c>
      <c r="U97" s="7">
        <v>10934.927</v>
      </c>
      <c r="V97" s="67">
        <v>45065.975545999994</v>
      </c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</row>
    <row r="98" spans="1:141" s="87" customFormat="1" ht="23.25" customHeight="1" x14ac:dyDescent="0.2">
      <c r="A98" s="117" t="s">
        <v>19</v>
      </c>
      <c r="B98" s="120" t="s">
        <v>81</v>
      </c>
      <c r="C98" s="3" t="s">
        <v>85</v>
      </c>
      <c r="D98" s="34" t="s">
        <v>6</v>
      </c>
      <c r="E98" s="8"/>
      <c r="F98" s="41"/>
      <c r="G98" s="8"/>
      <c r="H98" s="41"/>
      <c r="I98" s="8"/>
      <c r="J98" s="41"/>
      <c r="K98" s="8"/>
      <c r="L98" s="41"/>
      <c r="M98" s="8"/>
      <c r="N98" s="41"/>
      <c r="O98" s="8"/>
      <c r="P98" s="41"/>
      <c r="Q98" s="8"/>
      <c r="R98" s="41"/>
      <c r="S98" s="8"/>
      <c r="T98" s="41">
        <v>26309.991000000002</v>
      </c>
      <c r="U98" s="8">
        <v>27316.41</v>
      </c>
      <c r="V98" s="70">
        <v>27542.67</v>
      </c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</row>
    <row r="99" spans="1:141" s="87" customFormat="1" ht="23.25" customHeight="1" x14ac:dyDescent="0.2">
      <c r="A99" s="123"/>
      <c r="B99" s="122"/>
      <c r="C99" s="9" t="s">
        <v>86</v>
      </c>
      <c r="D99" s="2" t="s">
        <v>6</v>
      </c>
      <c r="E99" s="4"/>
      <c r="F99" s="42"/>
      <c r="G99" s="4"/>
      <c r="H99" s="42"/>
      <c r="I99" s="4"/>
      <c r="J99" s="42"/>
      <c r="K99" s="4"/>
      <c r="L99" s="42"/>
      <c r="M99" s="4"/>
      <c r="N99" s="42"/>
      <c r="O99" s="4"/>
      <c r="P99" s="42"/>
      <c r="Q99" s="4"/>
      <c r="R99" s="42"/>
      <c r="S99" s="4"/>
      <c r="T99" s="42">
        <v>53298.519</v>
      </c>
      <c r="U99" s="4">
        <v>60072.186000000002</v>
      </c>
      <c r="V99" s="71">
        <v>61938.38</v>
      </c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</row>
    <row r="100" spans="1:141" s="87" customFormat="1" ht="23.25" customHeight="1" x14ac:dyDescent="0.2">
      <c r="A100" s="123"/>
      <c r="B100" s="122"/>
      <c r="C100" s="9" t="s">
        <v>82</v>
      </c>
      <c r="D100" s="2" t="s">
        <v>1</v>
      </c>
      <c r="E100" s="26"/>
      <c r="F100" s="55"/>
      <c r="G100" s="26"/>
      <c r="H100" s="55"/>
      <c r="I100" s="26"/>
      <c r="J100" s="55"/>
      <c r="K100" s="26"/>
      <c r="L100" s="55"/>
      <c r="M100" s="26"/>
      <c r="N100" s="55"/>
      <c r="O100" s="26"/>
      <c r="P100" s="55"/>
      <c r="Q100" s="26"/>
      <c r="R100" s="55"/>
      <c r="S100" s="26"/>
      <c r="T100" s="55">
        <v>0.35157328636106333</v>
      </c>
      <c r="U100" s="26">
        <v>0.41</v>
      </c>
      <c r="V100" s="77">
        <v>0.40699999999999997</v>
      </c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</row>
    <row r="101" spans="1:141" s="87" customFormat="1" ht="23.25" customHeight="1" x14ac:dyDescent="0.2">
      <c r="A101" s="123"/>
      <c r="B101" s="122"/>
      <c r="C101" s="9" t="s">
        <v>83</v>
      </c>
      <c r="D101" s="2" t="s">
        <v>1</v>
      </c>
      <c r="E101" s="26"/>
      <c r="F101" s="55"/>
      <c r="G101" s="26"/>
      <c r="H101" s="55"/>
      <c r="I101" s="26"/>
      <c r="J101" s="55"/>
      <c r="K101" s="26"/>
      <c r="L101" s="55"/>
      <c r="M101" s="26"/>
      <c r="N101" s="55"/>
      <c r="O101" s="26"/>
      <c r="P101" s="55"/>
      <c r="Q101" s="26"/>
      <c r="R101" s="55"/>
      <c r="S101" s="26"/>
      <c r="T101" s="55">
        <v>5.0340610777571508E-3</v>
      </c>
      <c r="U101" s="26">
        <v>0.02</v>
      </c>
      <c r="V101" s="77">
        <v>1.9E-2</v>
      </c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</row>
    <row r="102" spans="1:141" s="87" customFormat="1" ht="23.25" customHeight="1" thickBot="1" x14ac:dyDescent="0.25">
      <c r="A102" s="118"/>
      <c r="B102" s="121"/>
      <c r="C102" s="5" t="s">
        <v>84</v>
      </c>
      <c r="D102" s="33" t="s">
        <v>1</v>
      </c>
      <c r="E102" s="22"/>
      <c r="F102" s="44"/>
      <c r="G102" s="22"/>
      <c r="H102" s="44"/>
      <c r="I102" s="22"/>
      <c r="J102" s="44"/>
      <c r="K102" s="22"/>
      <c r="L102" s="44"/>
      <c r="M102" s="22"/>
      <c r="N102" s="44"/>
      <c r="O102" s="22"/>
      <c r="P102" s="44"/>
      <c r="Q102" s="22"/>
      <c r="R102" s="44"/>
      <c r="S102" s="22"/>
      <c r="T102" s="44">
        <v>5.0340610777571508E-3</v>
      </c>
      <c r="U102" s="22">
        <v>0.02</v>
      </c>
      <c r="V102" s="73">
        <v>1.9E-2</v>
      </c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</row>
    <row r="103" spans="1:141" s="87" customFormat="1" ht="32.25" customHeight="1" thickBot="1" x14ac:dyDescent="0.25">
      <c r="A103" s="61" t="s">
        <v>27</v>
      </c>
      <c r="B103" s="102" t="s">
        <v>107</v>
      </c>
      <c r="C103" s="107" t="s">
        <v>108</v>
      </c>
      <c r="D103" s="52" t="s">
        <v>6</v>
      </c>
      <c r="E103" s="31"/>
      <c r="F103" s="56"/>
      <c r="G103" s="31"/>
      <c r="H103" s="56"/>
      <c r="I103" s="31"/>
      <c r="J103" s="56"/>
      <c r="K103" s="31"/>
      <c r="L103" s="56"/>
      <c r="M103" s="31"/>
      <c r="N103" s="56"/>
      <c r="O103" s="31"/>
      <c r="P103" s="56"/>
      <c r="Q103" s="31"/>
      <c r="R103" s="56"/>
      <c r="S103" s="31">
        <v>339658.49</v>
      </c>
      <c r="T103" s="56">
        <v>355476.16800000001</v>
      </c>
      <c r="U103" s="31">
        <v>349486.41599999997</v>
      </c>
      <c r="V103" s="80">
        <v>427861.37500000006</v>
      </c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</row>
    <row r="104" spans="1:141" ht="23.25" customHeight="1" x14ac:dyDescent="0.2">
      <c r="A104" s="124" t="s">
        <v>88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</row>
    <row r="105" spans="1:141" s="87" customFormat="1" ht="23.25" customHeight="1" x14ac:dyDescent="0.2">
      <c r="A105" s="123" t="s">
        <v>31</v>
      </c>
      <c r="B105" s="133" t="s">
        <v>137</v>
      </c>
      <c r="C105" s="110" t="s">
        <v>109</v>
      </c>
      <c r="D105" s="32" t="s">
        <v>0</v>
      </c>
      <c r="E105" s="11"/>
      <c r="F105" s="45"/>
      <c r="G105" s="11"/>
      <c r="H105" s="45"/>
      <c r="I105" s="11"/>
      <c r="J105" s="45"/>
      <c r="K105" s="11"/>
      <c r="L105" s="45"/>
      <c r="M105" s="11"/>
      <c r="N105" s="45"/>
      <c r="O105" s="11"/>
      <c r="P105" s="45"/>
      <c r="Q105" s="11"/>
      <c r="R105" s="45"/>
      <c r="S105" s="11"/>
      <c r="T105" s="45">
        <v>3700</v>
      </c>
      <c r="U105" s="11">
        <v>197050</v>
      </c>
      <c r="V105" s="76">
        <v>197050</v>
      </c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</row>
    <row r="106" spans="1:141" ht="23.25" customHeight="1" thickBot="1" x14ac:dyDescent="0.25">
      <c r="A106" s="118"/>
      <c r="B106" s="116"/>
      <c r="C106" s="12" t="s">
        <v>89</v>
      </c>
      <c r="D106" s="33" t="s">
        <v>1</v>
      </c>
      <c r="E106" s="7"/>
      <c r="F106" s="38"/>
      <c r="G106" s="7"/>
      <c r="H106" s="38"/>
      <c r="I106" s="7"/>
      <c r="J106" s="38"/>
      <c r="K106" s="7"/>
      <c r="L106" s="38"/>
      <c r="M106" s="7"/>
      <c r="N106" s="38"/>
      <c r="O106" s="7"/>
      <c r="P106" s="38"/>
      <c r="Q106" s="22"/>
      <c r="R106" s="44"/>
      <c r="S106" s="22"/>
      <c r="T106" s="44"/>
      <c r="U106" s="22">
        <v>0.43</v>
      </c>
      <c r="V106" s="73">
        <v>0.46</v>
      </c>
    </row>
    <row r="107" spans="1:141" s="87" customFormat="1" ht="26.1" customHeight="1" thickBot="1" x14ac:dyDescent="0.25">
      <c r="A107" s="59" t="s">
        <v>21</v>
      </c>
      <c r="B107" s="102" t="s">
        <v>134</v>
      </c>
      <c r="C107" s="108" t="s">
        <v>109</v>
      </c>
      <c r="D107" s="49" t="s">
        <v>9</v>
      </c>
      <c r="E107" s="8"/>
      <c r="F107" s="41"/>
      <c r="G107" s="8"/>
      <c r="H107" s="41"/>
      <c r="I107" s="8"/>
      <c r="J107" s="41">
        <v>160000</v>
      </c>
      <c r="K107" s="8">
        <v>160000</v>
      </c>
      <c r="L107" s="41">
        <v>196000</v>
      </c>
      <c r="M107" s="8">
        <v>196000</v>
      </c>
      <c r="N107" s="41">
        <v>196000</v>
      </c>
      <c r="O107" s="8">
        <v>236000</v>
      </c>
      <c r="P107" s="41">
        <v>236000</v>
      </c>
      <c r="Q107" s="8">
        <v>236000</v>
      </c>
      <c r="R107" s="41">
        <v>326000</v>
      </c>
      <c r="S107" s="8">
        <v>326000</v>
      </c>
      <c r="T107" s="41">
        <v>331000</v>
      </c>
      <c r="U107" s="8">
        <v>331000</v>
      </c>
      <c r="V107" s="70">
        <v>331000</v>
      </c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</row>
    <row r="108" spans="1:141" s="87" customFormat="1" ht="27.6" customHeight="1" x14ac:dyDescent="0.2">
      <c r="A108" s="117" t="s">
        <v>24</v>
      </c>
      <c r="B108" s="120" t="s">
        <v>138</v>
      </c>
      <c r="C108" s="3" t="s">
        <v>90</v>
      </c>
      <c r="D108" s="49" t="s">
        <v>1</v>
      </c>
      <c r="E108" s="17"/>
      <c r="F108" s="36"/>
      <c r="G108" s="17"/>
      <c r="H108" s="36"/>
      <c r="I108" s="17"/>
      <c r="J108" s="36"/>
      <c r="K108" s="17"/>
      <c r="L108" s="36"/>
      <c r="M108" s="17"/>
      <c r="N108" s="36"/>
      <c r="O108" s="17">
        <v>0.3</v>
      </c>
      <c r="P108" s="36">
        <v>0.3</v>
      </c>
      <c r="Q108" s="17">
        <v>0.32</v>
      </c>
      <c r="R108" s="36">
        <v>0.31</v>
      </c>
      <c r="S108" s="17">
        <v>0.32340000000000002</v>
      </c>
      <c r="T108" s="36">
        <v>0.41227000000000003</v>
      </c>
      <c r="U108" s="17">
        <v>0.33827000000000002</v>
      </c>
      <c r="V108" s="65">
        <v>0.33628076032826731</v>
      </c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</row>
    <row r="109" spans="1:141" s="87" customFormat="1" ht="23.25" customHeight="1" thickBot="1" x14ac:dyDescent="0.25">
      <c r="A109" s="118"/>
      <c r="B109" s="121"/>
      <c r="C109" s="5" t="s">
        <v>109</v>
      </c>
      <c r="D109" s="51" t="s">
        <v>9</v>
      </c>
      <c r="E109" s="21"/>
      <c r="F109" s="43"/>
      <c r="G109" s="21"/>
      <c r="H109" s="43"/>
      <c r="I109" s="21"/>
      <c r="J109" s="43">
        <v>19350</v>
      </c>
      <c r="K109" s="21">
        <v>19350</v>
      </c>
      <c r="L109" s="43">
        <v>19350</v>
      </c>
      <c r="M109" s="21">
        <v>20250</v>
      </c>
      <c r="N109" s="43">
        <v>20250</v>
      </c>
      <c r="O109" s="21">
        <v>24250</v>
      </c>
      <c r="P109" s="43">
        <v>24250</v>
      </c>
      <c r="Q109" s="21">
        <v>31750</v>
      </c>
      <c r="R109" s="43">
        <v>31750</v>
      </c>
      <c r="S109" s="21">
        <v>31750</v>
      </c>
      <c r="T109" s="43">
        <v>31750</v>
      </c>
      <c r="U109" s="21">
        <v>33750</v>
      </c>
      <c r="V109" s="72">
        <v>33750</v>
      </c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</row>
    <row r="110" spans="1:141" s="87" customFormat="1" ht="27.6" customHeight="1" thickBot="1" x14ac:dyDescent="0.25">
      <c r="A110" s="59" t="s">
        <v>24</v>
      </c>
      <c r="B110" s="15" t="s">
        <v>135</v>
      </c>
      <c r="C110" s="5" t="s">
        <v>109</v>
      </c>
      <c r="D110" s="49" t="s">
        <v>9</v>
      </c>
      <c r="E110" s="8"/>
      <c r="F110" s="41"/>
      <c r="G110" s="8"/>
      <c r="H110" s="41"/>
      <c r="I110" s="8"/>
      <c r="J110" s="41">
        <v>17360</v>
      </c>
      <c r="K110" s="8">
        <v>17360</v>
      </c>
      <c r="L110" s="41">
        <v>17360</v>
      </c>
      <c r="M110" s="8">
        <v>19500</v>
      </c>
      <c r="N110" s="41">
        <v>19500</v>
      </c>
      <c r="O110" s="8">
        <v>23500</v>
      </c>
      <c r="P110" s="41">
        <v>23500</v>
      </c>
      <c r="Q110" s="8">
        <v>23500</v>
      </c>
      <c r="R110" s="41">
        <v>23500</v>
      </c>
      <c r="S110" s="8">
        <v>23500</v>
      </c>
      <c r="T110" s="41">
        <v>23500</v>
      </c>
      <c r="U110" s="8">
        <v>25030</v>
      </c>
      <c r="V110" s="70">
        <v>25030</v>
      </c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</row>
    <row r="111" spans="1:141" s="87" customFormat="1" ht="27.6" customHeight="1" thickBot="1" x14ac:dyDescent="0.25">
      <c r="A111" s="59" t="s">
        <v>21</v>
      </c>
      <c r="B111" s="15" t="s">
        <v>136</v>
      </c>
      <c r="C111" s="5" t="s">
        <v>109</v>
      </c>
      <c r="D111" s="49" t="s">
        <v>9</v>
      </c>
      <c r="E111" s="8"/>
      <c r="F111" s="41"/>
      <c r="G111" s="8"/>
      <c r="H111" s="41"/>
      <c r="I111" s="8"/>
      <c r="J111" s="41">
        <v>10400</v>
      </c>
      <c r="K111" s="8">
        <v>10400</v>
      </c>
      <c r="L111" s="41">
        <v>11650</v>
      </c>
      <c r="M111" s="8">
        <v>11650</v>
      </c>
      <c r="N111" s="41">
        <v>11900</v>
      </c>
      <c r="O111" s="8">
        <v>11900</v>
      </c>
      <c r="P111" s="41">
        <v>11900</v>
      </c>
      <c r="Q111" s="8">
        <v>11900</v>
      </c>
      <c r="R111" s="41">
        <v>14250</v>
      </c>
      <c r="S111" s="8">
        <v>14250</v>
      </c>
      <c r="T111" s="41">
        <v>14250</v>
      </c>
      <c r="U111" s="8">
        <v>14750</v>
      </c>
      <c r="V111" s="70">
        <v>14750</v>
      </c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</row>
    <row r="112" spans="1:141" s="87" customFormat="1" ht="27.6" customHeight="1" thickBot="1" x14ac:dyDescent="0.25">
      <c r="A112" s="59" t="s">
        <v>25</v>
      </c>
      <c r="B112" s="15" t="s">
        <v>115</v>
      </c>
      <c r="C112" s="5" t="s">
        <v>109</v>
      </c>
      <c r="D112" s="49" t="s">
        <v>9</v>
      </c>
      <c r="E112" s="8"/>
      <c r="F112" s="41"/>
      <c r="G112" s="8"/>
      <c r="H112" s="41"/>
      <c r="I112" s="8"/>
      <c r="J112" s="41"/>
      <c r="K112" s="8"/>
      <c r="L112" s="41"/>
      <c r="M112" s="8"/>
      <c r="N112" s="41"/>
      <c r="O112" s="8"/>
      <c r="P112" s="41"/>
      <c r="Q112" s="8"/>
      <c r="R112" s="41"/>
      <c r="S112" s="8">
        <v>2035002</v>
      </c>
      <c r="T112" s="41">
        <v>2036252</v>
      </c>
      <c r="U112" s="8">
        <v>2059486</v>
      </c>
      <c r="V112" s="41">
        <v>2075417</v>
      </c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</row>
    <row r="113" spans="1:141" s="87" customFormat="1" ht="23.25" customHeight="1" x14ac:dyDescent="0.2">
      <c r="A113" s="117" t="s">
        <v>23</v>
      </c>
      <c r="B113" s="120" t="s">
        <v>91</v>
      </c>
      <c r="C113" s="3" t="s">
        <v>126</v>
      </c>
      <c r="D113" s="49" t="s">
        <v>9</v>
      </c>
      <c r="E113" s="8"/>
      <c r="F113" s="41">
        <v>1014</v>
      </c>
      <c r="G113" s="8">
        <v>1030</v>
      </c>
      <c r="H113" s="41">
        <v>1035</v>
      </c>
      <c r="I113" s="8">
        <v>1047</v>
      </c>
      <c r="J113" s="41">
        <v>1047</v>
      </c>
      <c r="K113" s="8">
        <v>1056</v>
      </c>
      <c r="L113" s="41">
        <v>1076</v>
      </c>
      <c r="M113" s="8">
        <v>1085</v>
      </c>
      <c r="N113" s="41">
        <v>1102</v>
      </c>
      <c r="O113" s="8">
        <v>1122</v>
      </c>
      <c r="P113" s="41">
        <v>1278</v>
      </c>
      <c r="Q113" s="8">
        <v>1293</v>
      </c>
      <c r="R113" s="41">
        <v>1310</v>
      </c>
      <c r="S113" s="8">
        <v>1291</v>
      </c>
      <c r="T113" s="41">
        <v>1323</v>
      </c>
      <c r="U113" s="8">
        <v>1322</v>
      </c>
      <c r="V113" s="70">
        <v>1322</v>
      </c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</row>
    <row r="114" spans="1:141" s="87" customFormat="1" ht="23.25" customHeight="1" thickBot="1" x14ac:dyDescent="0.25">
      <c r="A114" s="123"/>
      <c r="B114" s="133"/>
      <c r="C114" s="9" t="s">
        <v>125</v>
      </c>
      <c r="D114" s="50" t="s">
        <v>13</v>
      </c>
      <c r="E114" s="4"/>
      <c r="F114" s="42">
        <v>7689</v>
      </c>
      <c r="G114" s="4">
        <v>8075</v>
      </c>
      <c r="H114" s="42">
        <v>8443</v>
      </c>
      <c r="I114" s="4">
        <v>8772</v>
      </c>
      <c r="J114" s="42">
        <v>8983</v>
      </c>
      <c r="K114" s="4">
        <v>9052</v>
      </c>
      <c r="L114" s="42">
        <v>9164</v>
      </c>
      <c r="M114" s="4">
        <v>9274</v>
      </c>
      <c r="N114" s="42">
        <v>9293</v>
      </c>
      <c r="O114" s="4">
        <v>9924</v>
      </c>
      <c r="P114" s="42">
        <v>10606</v>
      </c>
      <c r="Q114" s="4">
        <v>10662</v>
      </c>
      <c r="R114" s="42">
        <v>10738.869000000001</v>
      </c>
      <c r="S114" s="4">
        <v>10842</v>
      </c>
      <c r="T114" s="42">
        <v>10851.598</v>
      </c>
      <c r="U114" s="4">
        <v>11051</v>
      </c>
      <c r="V114" s="71">
        <v>11067.291349702999</v>
      </c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</row>
    <row r="115" spans="1:141" s="87" customFormat="1" ht="27.6" customHeight="1" thickBot="1" x14ac:dyDescent="0.25">
      <c r="A115" s="59" t="s">
        <v>23</v>
      </c>
      <c r="B115" s="16" t="s">
        <v>92</v>
      </c>
      <c r="C115" s="108" t="s">
        <v>109</v>
      </c>
      <c r="D115" s="49" t="s">
        <v>9</v>
      </c>
      <c r="E115" s="8"/>
      <c r="F115" s="41"/>
      <c r="G115" s="8"/>
      <c r="H115" s="41"/>
      <c r="I115" s="8"/>
      <c r="J115" s="41"/>
      <c r="K115" s="8"/>
      <c r="L115" s="41"/>
      <c r="M115" s="8"/>
      <c r="N115" s="41"/>
      <c r="O115" s="8"/>
      <c r="P115" s="41">
        <v>220000</v>
      </c>
      <c r="Q115" s="8">
        <v>228378</v>
      </c>
      <c r="R115" s="41">
        <v>230306</v>
      </c>
      <c r="S115" s="8">
        <v>233378</v>
      </c>
      <c r="T115" s="41">
        <v>234078</v>
      </c>
      <c r="U115" s="8">
        <v>236503</v>
      </c>
      <c r="V115" s="70">
        <v>236503</v>
      </c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</row>
    <row r="116" spans="1:141" s="87" customFormat="1" ht="23.25" customHeight="1" x14ac:dyDescent="0.2">
      <c r="A116" s="117" t="s">
        <v>26</v>
      </c>
      <c r="B116" s="120" t="s">
        <v>116</v>
      </c>
      <c r="C116" s="3" t="s">
        <v>94</v>
      </c>
      <c r="D116" s="49" t="s">
        <v>8</v>
      </c>
      <c r="E116" s="8"/>
      <c r="F116" s="41"/>
      <c r="G116" s="8"/>
      <c r="H116" s="41"/>
      <c r="I116" s="8"/>
      <c r="J116" s="41"/>
      <c r="K116" s="8"/>
      <c r="L116" s="41"/>
      <c r="M116" s="8"/>
      <c r="N116" s="41"/>
      <c r="O116" s="8"/>
      <c r="P116" s="41" t="s">
        <v>16</v>
      </c>
      <c r="Q116" s="8">
        <v>51742</v>
      </c>
      <c r="R116" s="41">
        <v>96965</v>
      </c>
      <c r="S116" s="8">
        <v>127046</v>
      </c>
      <c r="T116" s="41">
        <v>156203</v>
      </c>
      <c r="U116" s="8">
        <v>174145</v>
      </c>
      <c r="V116" s="70">
        <v>270237</v>
      </c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</row>
    <row r="117" spans="1:141" s="87" customFormat="1" ht="23.25" customHeight="1" thickBot="1" x14ac:dyDescent="0.25">
      <c r="A117" s="118"/>
      <c r="B117" s="121"/>
      <c r="C117" s="5" t="s">
        <v>93</v>
      </c>
      <c r="D117" s="51" t="s">
        <v>1</v>
      </c>
      <c r="E117" s="22"/>
      <c r="F117" s="44"/>
      <c r="G117" s="22"/>
      <c r="H117" s="44"/>
      <c r="I117" s="22"/>
      <c r="J117" s="44"/>
      <c r="K117" s="22"/>
      <c r="L117" s="44"/>
      <c r="M117" s="22"/>
      <c r="N117" s="44"/>
      <c r="O117" s="22"/>
      <c r="P117" s="44" t="s">
        <v>16</v>
      </c>
      <c r="Q117" s="22">
        <v>5.0009999999999999E-2</v>
      </c>
      <c r="R117" s="44">
        <v>0.10355</v>
      </c>
      <c r="S117" s="22">
        <v>0.13914000000000001</v>
      </c>
      <c r="T117" s="44">
        <v>0.16596</v>
      </c>
      <c r="U117" s="22">
        <v>0.18257999999999999</v>
      </c>
      <c r="V117" s="73">
        <v>0.26184461814387078</v>
      </c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</row>
    <row r="118" spans="1:141" ht="23.25" customHeight="1" x14ac:dyDescent="0.2">
      <c r="A118" s="124" t="s">
        <v>95</v>
      </c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</row>
    <row r="119" spans="1:141" s="87" customFormat="1" ht="27.6" customHeight="1" x14ac:dyDescent="0.2">
      <c r="A119" s="137" t="s">
        <v>27</v>
      </c>
      <c r="B119" s="138" t="s">
        <v>111</v>
      </c>
      <c r="C119" s="14" t="s">
        <v>39</v>
      </c>
      <c r="D119" s="32" t="s">
        <v>5</v>
      </c>
      <c r="E119" s="11"/>
      <c r="F119" s="45"/>
      <c r="G119" s="11"/>
      <c r="H119" s="45"/>
      <c r="I119" s="11"/>
      <c r="J119" s="45"/>
      <c r="K119" s="11"/>
      <c r="L119" s="45"/>
      <c r="M119" s="11"/>
      <c r="N119" s="45"/>
      <c r="O119" s="11"/>
      <c r="P119" s="45"/>
      <c r="Q119" s="11"/>
      <c r="R119" s="45"/>
      <c r="S119" s="11"/>
      <c r="T119" s="45">
        <v>190166</v>
      </c>
      <c r="U119" s="11">
        <v>231594</v>
      </c>
      <c r="V119" s="76">
        <v>379318</v>
      </c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</row>
    <row r="120" spans="1:141" s="87" customFormat="1" ht="23.25" customHeight="1" thickBot="1" x14ac:dyDescent="0.25">
      <c r="A120" s="135"/>
      <c r="B120" s="132"/>
      <c r="C120" s="5" t="s">
        <v>100</v>
      </c>
      <c r="D120" s="33" t="s">
        <v>6</v>
      </c>
      <c r="E120" s="7"/>
      <c r="F120" s="38"/>
      <c r="G120" s="7"/>
      <c r="H120" s="38"/>
      <c r="I120" s="7"/>
      <c r="J120" s="38"/>
      <c r="K120" s="7"/>
      <c r="L120" s="38"/>
      <c r="M120" s="7"/>
      <c r="N120" s="38"/>
      <c r="O120" s="7"/>
      <c r="P120" s="38"/>
      <c r="Q120" s="7"/>
      <c r="R120" s="38"/>
      <c r="S120" s="7"/>
      <c r="T120" s="38">
        <v>86335</v>
      </c>
      <c r="U120" s="7">
        <v>105144</v>
      </c>
      <c r="V120" s="67">
        <v>172210</v>
      </c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</row>
    <row r="121" spans="1:141" s="87" customFormat="1" ht="27.6" customHeight="1" x14ac:dyDescent="0.2">
      <c r="A121" s="136" t="s">
        <v>18</v>
      </c>
      <c r="B121" s="131" t="s">
        <v>127</v>
      </c>
      <c r="C121" s="3" t="s">
        <v>39</v>
      </c>
      <c r="D121" s="34" t="s">
        <v>5</v>
      </c>
      <c r="E121" s="8"/>
      <c r="F121" s="41"/>
      <c r="G121" s="8"/>
      <c r="H121" s="41"/>
      <c r="I121" s="8"/>
      <c r="J121" s="41"/>
      <c r="K121" s="8"/>
      <c r="L121" s="41"/>
      <c r="M121" s="8">
        <v>2733.1</v>
      </c>
      <c r="N121" s="41">
        <v>3536.62</v>
      </c>
      <c r="O121" s="8">
        <v>3342.5</v>
      </c>
      <c r="P121" s="41">
        <v>2637.99</v>
      </c>
      <c r="Q121" s="8">
        <v>3401.9949999999999</v>
      </c>
      <c r="R121" s="41">
        <v>2513.4639999999999</v>
      </c>
      <c r="S121" s="8">
        <v>3007.819</v>
      </c>
      <c r="T121" s="41">
        <v>1104</v>
      </c>
      <c r="U121" s="8">
        <v>1906</v>
      </c>
      <c r="V121" s="70">
        <v>2370.04997</v>
      </c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</row>
    <row r="122" spans="1:141" s="87" customFormat="1" ht="23.25" customHeight="1" thickBot="1" x14ac:dyDescent="0.25">
      <c r="A122" s="135"/>
      <c r="B122" s="132"/>
      <c r="C122" s="5" t="s">
        <v>100</v>
      </c>
      <c r="D122" s="33" t="s">
        <v>6</v>
      </c>
      <c r="E122" s="7"/>
      <c r="F122" s="38"/>
      <c r="G122" s="7"/>
      <c r="H122" s="38"/>
      <c r="I122" s="7"/>
      <c r="J122" s="38"/>
      <c r="K122" s="7"/>
      <c r="L122" s="38"/>
      <c r="M122" s="7">
        <v>1403.0942800999999</v>
      </c>
      <c r="N122" s="38">
        <v>1815.5981460199998</v>
      </c>
      <c r="O122" s="7">
        <v>1643.8040000000001</v>
      </c>
      <c r="P122" s="38">
        <v>1261.55</v>
      </c>
      <c r="Q122" s="7">
        <v>1629.5889999999999</v>
      </c>
      <c r="R122" s="38">
        <v>1148.8009999999999</v>
      </c>
      <c r="S122" s="7">
        <v>1360.34</v>
      </c>
      <c r="T122" s="38">
        <v>489.63499999999999</v>
      </c>
      <c r="U122" s="7">
        <v>881.89099999999996</v>
      </c>
      <c r="V122" s="67">
        <v>1076.0019596468376</v>
      </c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</row>
    <row r="123" spans="1:141" s="87" customFormat="1" ht="27.6" customHeight="1" x14ac:dyDescent="0.2">
      <c r="A123" s="117" t="s">
        <v>24</v>
      </c>
      <c r="B123" s="131" t="s">
        <v>96</v>
      </c>
      <c r="C123" s="3" t="s">
        <v>39</v>
      </c>
      <c r="D123" s="34" t="s">
        <v>5</v>
      </c>
      <c r="E123" s="89"/>
      <c r="F123" s="90"/>
      <c r="G123" s="89"/>
      <c r="H123" s="90"/>
      <c r="I123" s="89"/>
      <c r="J123" s="90">
        <v>6813.75</v>
      </c>
      <c r="K123" s="89">
        <v>6290.6250999999993</v>
      </c>
      <c r="L123" s="90">
        <v>6721.4269999999997</v>
      </c>
      <c r="M123" s="89">
        <v>7051.4880000000003</v>
      </c>
      <c r="N123" s="90">
        <v>6826.2860000000001</v>
      </c>
      <c r="O123" s="89">
        <v>7370</v>
      </c>
      <c r="P123" s="90">
        <v>6667</v>
      </c>
      <c r="Q123" s="89">
        <v>7137</v>
      </c>
      <c r="R123" s="90">
        <v>7318.2330000000002</v>
      </c>
      <c r="S123" s="89">
        <v>6802.8</v>
      </c>
      <c r="T123" s="90">
        <v>6847</v>
      </c>
      <c r="U123" s="89">
        <v>6490.8530000000001</v>
      </c>
      <c r="V123" s="91">
        <v>6328.2704168</v>
      </c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</row>
    <row r="124" spans="1:141" s="87" customFormat="1" ht="23.25" customHeight="1" thickBot="1" x14ac:dyDescent="0.25">
      <c r="A124" s="118"/>
      <c r="B124" s="132"/>
      <c r="C124" s="5" t="s">
        <v>100</v>
      </c>
      <c r="D124" s="33" t="s">
        <v>6</v>
      </c>
      <c r="E124" s="7"/>
      <c r="F124" s="38"/>
      <c r="G124" s="7"/>
      <c r="H124" s="38"/>
      <c r="I124" s="7"/>
      <c r="J124" s="38">
        <v>3491.1610875000001</v>
      </c>
      <c r="K124" s="7">
        <v>3223.1275824869995</v>
      </c>
      <c r="L124" s="38">
        <v>3443.8575519899996</v>
      </c>
      <c r="M124" s="7">
        <v>3612.97090656</v>
      </c>
      <c r="N124" s="38">
        <v>3497.5841578200002</v>
      </c>
      <c r="O124" s="7">
        <v>3624.4839999999999</v>
      </c>
      <c r="P124" s="38">
        <v>3188.32</v>
      </c>
      <c r="Q124" s="7">
        <v>3418.694</v>
      </c>
      <c r="R124" s="38">
        <v>3344.864</v>
      </c>
      <c r="S124" s="7">
        <v>3076.6889999999999</v>
      </c>
      <c r="T124" s="38">
        <v>3036.7130000000002</v>
      </c>
      <c r="U124" s="7">
        <v>3003.2660000000001</v>
      </c>
      <c r="V124" s="67">
        <v>2873.0328287769853</v>
      </c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</row>
    <row r="125" spans="1:141" s="87" customFormat="1" ht="27.6" customHeight="1" x14ac:dyDescent="0.2">
      <c r="A125" s="117" t="s">
        <v>18</v>
      </c>
      <c r="B125" s="120" t="s">
        <v>128</v>
      </c>
      <c r="C125" s="3" t="s">
        <v>39</v>
      </c>
      <c r="D125" s="34" t="s">
        <v>5</v>
      </c>
      <c r="E125" s="89">
        <v>23238</v>
      </c>
      <c r="F125" s="90">
        <v>23238</v>
      </c>
      <c r="G125" s="89">
        <v>23238</v>
      </c>
      <c r="H125" s="90">
        <v>24699</v>
      </c>
      <c r="I125" s="89">
        <v>25916</v>
      </c>
      <c r="J125" s="90">
        <v>32653</v>
      </c>
      <c r="K125" s="89">
        <v>40118.22</v>
      </c>
      <c r="L125" s="90">
        <v>44540.597999999998</v>
      </c>
      <c r="M125" s="89">
        <v>30996.087</v>
      </c>
      <c r="N125" s="90">
        <v>30504.403999999999</v>
      </c>
      <c r="O125" s="89">
        <v>24898</v>
      </c>
      <c r="P125" s="90">
        <v>32163.539000000001</v>
      </c>
      <c r="Q125" s="89">
        <v>31335.401999999998</v>
      </c>
      <c r="R125" s="90">
        <v>32053.737999000001</v>
      </c>
      <c r="S125" s="89">
        <v>33019.817999999999</v>
      </c>
      <c r="T125" s="90">
        <v>20240.894</v>
      </c>
      <c r="U125" s="89">
        <v>24757.996999999999</v>
      </c>
      <c r="V125" s="91">
        <v>33183.447999999997</v>
      </c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</row>
    <row r="126" spans="1:141" s="87" customFormat="1" ht="23.25" customHeight="1" thickBot="1" x14ac:dyDescent="0.25">
      <c r="A126" s="118"/>
      <c r="B126" s="121"/>
      <c r="C126" s="5" t="s">
        <v>100</v>
      </c>
      <c r="D126" s="33" t="s">
        <v>6</v>
      </c>
      <c r="E126" s="7">
        <v>11929.715298000001</v>
      </c>
      <c r="F126" s="38">
        <v>11929.715298000001</v>
      </c>
      <c r="G126" s="7">
        <v>11929.715298000001</v>
      </c>
      <c r="H126" s="38">
        <v>12679.750329</v>
      </c>
      <c r="I126" s="7">
        <v>13304.522836</v>
      </c>
      <c r="J126" s="38">
        <v>16763.103263000001</v>
      </c>
      <c r="K126" s="7">
        <v>20595.530719619997</v>
      </c>
      <c r="L126" s="38">
        <v>22865.851335857998</v>
      </c>
      <c r="M126" s="7">
        <v>15912.492179276998</v>
      </c>
      <c r="N126" s="38">
        <v>15660.076385883998</v>
      </c>
      <c r="O126" s="7">
        <v>12244.562</v>
      </c>
      <c r="P126" s="38">
        <v>15381.38</v>
      </c>
      <c r="Q126" s="7">
        <v>15009.97</v>
      </c>
      <c r="R126" s="38">
        <v>14650.449000000001</v>
      </c>
      <c r="S126" s="7">
        <v>14933.807000000001</v>
      </c>
      <c r="T126" s="38">
        <v>8977.0390000000007</v>
      </c>
      <c r="U126" s="7">
        <v>11455.326999999999</v>
      </c>
      <c r="V126" s="67">
        <v>15065.275216892973</v>
      </c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</row>
    <row r="127" spans="1:141" s="87" customFormat="1" ht="27.6" customHeight="1" x14ac:dyDescent="0.2">
      <c r="A127" s="117" t="s">
        <v>28</v>
      </c>
      <c r="B127" s="120" t="s">
        <v>97</v>
      </c>
      <c r="C127" s="3" t="s">
        <v>39</v>
      </c>
      <c r="D127" s="34" t="s">
        <v>5</v>
      </c>
      <c r="E127" s="8"/>
      <c r="F127" s="41"/>
      <c r="G127" s="8"/>
      <c r="H127" s="41"/>
      <c r="I127" s="8"/>
      <c r="J127" s="41"/>
      <c r="K127" s="8"/>
      <c r="L127" s="41"/>
      <c r="M127" s="8"/>
      <c r="N127" s="41"/>
      <c r="O127" s="8"/>
      <c r="P127" s="41"/>
      <c r="Q127" s="8"/>
      <c r="R127" s="41"/>
      <c r="S127" s="8"/>
      <c r="T127" s="41">
        <v>772549.96499999997</v>
      </c>
      <c r="U127" s="8">
        <v>1095649.753</v>
      </c>
      <c r="V127" s="70">
        <v>1478962</v>
      </c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</row>
    <row r="128" spans="1:141" s="87" customFormat="1" ht="23.25" customHeight="1" thickBot="1" x14ac:dyDescent="0.25">
      <c r="A128" s="118"/>
      <c r="B128" s="121"/>
      <c r="C128" s="5" t="s">
        <v>100</v>
      </c>
      <c r="D128" s="33" t="s">
        <v>6</v>
      </c>
      <c r="E128" s="7"/>
      <c r="F128" s="38"/>
      <c r="G128" s="7"/>
      <c r="H128" s="38"/>
      <c r="I128" s="7"/>
      <c r="J128" s="38"/>
      <c r="K128" s="7"/>
      <c r="L128" s="38"/>
      <c r="M128" s="7"/>
      <c r="N128" s="38"/>
      <c r="O128" s="7"/>
      <c r="P128" s="38"/>
      <c r="Q128" s="7"/>
      <c r="R128" s="38"/>
      <c r="S128" s="7"/>
      <c r="T128" s="38">
        <v>342633.63497715001</v>
      </c>
      <c r="U128" s="7">
        <v>506948.37551507604</v>
      </c>
      <c r="V128" s="67">
        <v>671448.29450292408</v>
      </c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</row>
    <row r="129" spans="1:141" s="87" customFormat="1" ht="27.6" customHeight="1" x14ac:dyDescent="0.2">
      <c r="A129" s="117" t="s">
        <v>141</v>
      </c>
      <c r="B129" s="120" t="s">
        <v>98</v>
      </c>
      <c r="C129" s="3" t="s">
        <v>39</v>
      </c>
      <c r="D129" s="34" t="s">
        <v>11</v>
      </c>
      <c r="E129" s="8"/>
      <c r="F129" s="41"/>
      <c r="G129" s="8"/>
      <c r="H129" s="41"/>
      <c r="I129" s="8"/>
      <c r="J129" s="41">
        <v>56140</v>
      </c>
      <c r="K129" s="8">
        <v>72690</v>
      </c>
      <c r="L129" s="41">
        <v>62690</v>
      </c>
      <c r="M129" s="8">
        <v>62831</v>
      </c>
      <c r="N129" s="41">
        <v>60034</v>
      </c>
      <c r="O129" s="8">
        <v>59818</v>
      </c>
      <c r="P129" s="41">
        <v>57263</v>
      </c>
      <c r="Q129" s="8">
        <v>903.07799999999997</v>
      </c>
      <c r="R129" s="41">
        <v>23501.023000000001</v>
      </c>
      <c r="S129" s="8">
        <v>24018.657999999999</v>
      </c>
      <c r="T129" s="41">
        <v>31352</v>
      </c>
      <c r="U129" s="8">
        <v>32025.52</v>
      </c>
      <c r="V129" s="70">
        <v>85560.844639999996</v>
      </c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</row>
    <row r="130" spans="1:141" s="87" customFormat="1" ht="23.25" customHeight="1" thickBot="1" x14ac:dyDescent="0.25">
      <c r="A130" s="118"/>
      <c r="B130" s="121"/>
      <c r="C130" s="5" t="s">
        <v>100</v>
      </c>
      <c r="D130" s="33" t="s">
        <v>6</v>
      </c>
      <c r="E130" s="7"/>
      <c r="F130" s="38"/>
      <c r="G130" s="7"/>
      <c r="H130" s="38"/>
      <c r="I130" s="7"/>
      <c r="J130" s="38">
        <v>27643</v>
      </c>
      <c r="K130" s="7">
        <v>36882</v>
      </c>
      <c r="L130" s="38">
        <v>32407</v>
      </c>
      <c r="M130" s="7">
        <v>33198</v>
      </c>
      <c r="N130" s="38">
        <v>30760</v>
      </c>
      <c r="O130" s="7">
        <v>29418</v>
      </c>
      <c r="P130" s="38">
        <v>27384</v>
      </c>
      <c r="Q130" s="7">
        <v>432.58300000000003</v>
      </c>
      <c r="R130" s="38">
        <v>10741.353999999999</v>
      </c>
      <c r="S130" s="7">
        <v>10862.87</v>
      </c>
      <c r="T130" s="38">
        <v>14179.505792538452</v>
      </c>
      <c r="U130" s="7">
        <v>14817.951999999999</v>
      </c>
      <c r="V130" s="67">
        <v>38844.59723086709</v>
      </c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4"/>
      <c r="DO130" s="84"/>
      <c r="DP130" s="84"/>
      <c r="DQ130" s="84"/>
      <c r="DR130" s="84"/>
      <c r="DS130" s="84"/>
      <c r="DT130" s="84"/>
      <c r="DU130" s="84"/>
      <c r="DV130" s="84"/>
      <c r="DW130" s="84"/>
      <c r="DX130" s="84"/>
      <c r="DY130" s="84"/>
      <c r="DZ130" s="84"/>
      <c r="EA130" s="84"/>
      <c r="EB130" s="84"/>
      <c r="EC130" s="84"/>
      <c r="ED130" s="84"/>
      <c r="EE130" s="84"/>
      <c r="EF130" s="84"/>
      <c r="EG130" s="84"/>
      <c r="EH130" s="84"/>
      <c r="EI130" s="84"/>
      <c r="EJ130" s="84"/>
      <c r="EK130" s="84"/>
    </row>
    <row r="131" spans="1:141" s="87" customFormat="1" ht="27.6" customHeight="1" x14ac:dyDescent="0.2">
      <c r="A131" s="117" t="s">
        <v>19</v>
      </c>
      <c r="B131" s="120" t="s">
        <v>129</v>
      </c>
      <c r="C131" s="3" t="s">
        <v>39</v>
      </c>
      <c r="D131" s="34" t="s">
        <v>5</v>
      </c>
      <c r="E131" s="8"/>
      <c r="F131" s="41"/>
      <c r="G131" s="8"/>
      <c r="H131" s="41"/>
      <c r="I131" s="8"/>
      <c r="J131" s="90"/>
      <c r="K131" s="89">
        <v>9140.5409999999993</v>
      </c>
      <c r="L131" s="90">
        <v>9190.1450000000004</v>
      </c>
      <c r="M131" s="89">
        <v>8441.384</v>
      </c>
      <c r="N131" s="90">
        <v>8180.6930000000002</v>
      </c>
      <c r="O131" s="89">
        <v>9462</v>
      </c>
      <c r="P131" s="90">
        <v>8700</v>
      </c>
      <c r="Q131" s="89">
        <v>9150</v>
      </c>
      <c r="R131" s="90">
        <v>8700.8130000000001</v>
      </c>
      <c r="S131" s="89">
        <v>8695.9509999999991</v>
      </c>
      <c r="T131" s="90">
        <v>8921.2759999999998</v>
      </c>
      <c r="U131" s="89">
        <v>8575.3439999999991</v>
      </c>
      <c r="V131" s="91">
        <v>7097.3511360000002</v>
      </c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4"/>
      <c r="DO131" s="84"/>
      <c r="DP131" s="84"/>
      <c r="DQ131" s="84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  <c r="EK131" s="84"/>
    </row>
    <row r="132" spans="1:141" s="87" customFormat="1" ht="23.25" customHeight="1" thickBot="1" x14ac:dyDescent="0.25">
      <c r="A132" s="118"/>
      <c r="B132" s="121"/>
      <c r="C132" s="5" t="s">
        <v>100</v>
      </c>
      <c r="D132" s="33" t="s">
        <v>6</v>
      </c>
      <c r="E132" s="7"/>
      <c r="F132" s="38"/>
      <c r="G132" s="7"/>
      <c r="H132" s="38"/>
      <c r="I132" s="7"/>
      <c r="J132" s="38"/>
      <c r="K132" s="7">
        <v>4501</v>
      </c>
      <c r="L132" s="38">
        <v>4663</v>
      </c>
      <c r="M132" s="7">
        <v>4364</v>
      </c>
      <c r="N132" s="38">
        <v>4322</v>
      </c>
      <c r="O132" s="7">
        <v>4653.3069999999998</v>
      </c>
      <c r="P132" s="38">
        <v>4160</v>
      </c>
      <c r="Q132" s="7">
        <v>4382.9409999999998</v>
      </c>
      <c r="R132" s="38">
        <v>3976.7840000000001</v>
      </c>
      <c r="S132" s="7">
        <v>3932.9</v>
      </c>
      <c r="T132" s="38">
        <v>3956.6750000000002</v>
      </c>
      <c r="U132" s="7">
        <v>3967.7429999999999</v>
      </c>
      <c r="V132" s="67">
        <v>3222.1952394690265</v>
      </c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  <c r="EK132" s="84"/>
    </row>
    <row r="133" spans="1:141" s="87" customFormat="1" ht="27.6" customHeight="1" x14ac:dyDescent="0.2">
      <c r="A133" s="117" t="s">
        <v>19</v>
      </c>
      <c r="B133" s="131" t="s">
        <v>130</v>
      </c>
      <c r="C133" s="3" t="s">
        <v>39</v>
      </c>
      <c r="D133" s="34" t="s">
        <v>5</v>
      </c>
      <c r="E133" s="8"/>
      <c r="F133" s="41"/>
      <c r="G133" s="8"/>
      <c r="H133" s="41"/>
      <c r="I133" s="8"/>
      <c r="J133" s="41"/>
      <c r="K133" s="89">
        <v>4261.527</v>
      </c>
      <c r="L133" s="90">
        <v>4241.7030000000004</v>
      </c>
      <c r="M133" s="89">
        <v>4113.3609999999999</v>
      </c>
      <c r="N133" s="90">
        <v>3670.6170000000002</v>
      </c>
      <c r="O133" s="89">
        <v>4491</v>
      </c>
      <c r="P133" s="90">
        <v>4255</v>
      </c>
      <c r="Q133" s="89">
        <v>4464</v>
      </c>
      <c r="R133" s="90">
        <v>4528.6809999999996</v>
      </c>
      <c r="S133" s="89">
        <v>4164.5379999999996</v>
      </c>
      <c r="T133" s="90">
        <v>4645.808</v>
      </c>
      <c r="U133" s="89">
        <v>4027.8</v>
      </c>
      <c r="V133" s="91">
        <v>2844.890594</v>
      </c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84"/>
      <c r="DF133" s="84"/>
      <c r="DG133" s="84"/>
      <c r="DH133" s="84"/>
      <c r="DI133" s="84"/>
      <c r="DJ133" s="84"/>
      <c r="DK133" s="84"/>
      <c r="DL133" s="84"/>
      <c r="DM133" s="84"/>
      <c r="DN133" s="84"/>
      <c r="DO133" s="84"/>
      <c r="DP133" s="84"/>
      <c r="DQ133" s="84"/>
      <c r="DR133" s="84"/>
      <c r="DS133" s="84"/>
      <c r="DT133" s="84"/>
      <c r="DU133" s="84"/>
      <c r="DV133" s="84"/>
      <c r="DW133" s="84"/>
      <c r="DX133" s="84"/>
      <c r="DY133" s="84"/>
      <c r="DZ133" s="84"/>
      <c r="EA133" s="84"/>
      <c r="EB133" s="84"/>
      <c r="EC133" s="84"/>
      <c r="ED133" s="84"/>
      <c r="EE133" s="84"/>
      <c r="EF133" s="84"/>
      <c r="EG133" s="84"/>
      <c r="EH133" s="84"/>
      <c r="EI133" s="84"/>
      <c r="EJ133" s="84"/>
      <c r="EK133" s="84"/>
    </row>
    <row r="134" spans="1:141" s="87" customFormat="1" ht="23.25" customHeight="1" thickBot="1" x14ac:dyDescent="0.25">
      <c r="A134" s="118"/>
      <c r="B134" s="132"/>
      <c r="C134" s="5" t="s">
        <v>100</v>
      </c>
      <c r="D134" s="33" t="s">
        <v>6</v>
      </c>
      <c r="E134" s="7"/>
      <c r="F134" s="38"/>
      <c r="G134" s="7"/>
      <c r="H134" s="38"/>
      <c r="I134" s="7"/>
      <c r="J134" s="38"/>
      <c r="K134" s="7">
        <v>2098</v>
      </c>
      <c r="L134" s="38">
        <v>2152</v>
      </c>
      <c r="M134" s="7">
        <v>2126</v>
      </c>
      <c r="N134" s="38">
        <v>1939</v>
      </c>
      <c r="O134" s="7">
        <v>2208.6239999999998</v>
      </c>
      <c r="P134" s="38">
        <v>2035</v>
      </c>
      <c r="Q134" s="7">
        <v>2138.3000000000002</v>
      </c>
      <c r="R134" s="38">
        <v>2069.8739999999998</v>
      </c>
      <c r="S134" s="7">
        <v>1883.4870000000001</v>
      </c>
      <c r="T134" s="38">
        <v>2060.462</v>
      </c>
      <c r="U134" s="7">
        <v>1863.6310000000001</v>
      </c>
      <c r="V134" s="67">
        <v>1291.5794573415074</v>
      </c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84"/>
      <c r="DM134" s="84"/>
      <c r="DN134" s="84"/>
      <c r="DO134" s="84"/>
      <c r="DP134" s="84"/>
      <c r="DQ134" s="84"/>
      <c r="DR134" s="84"/>
      <c r="DS134" s="84"/>
      <c r="DT134" s="84"/>
      <c r="DU134" s="84"/>
      <c r="DV134" s="84"/>
      <c r="DW134" s="84"/>
      <c r="DX134" s="84"/>
      <c r="DY134" s="84"/>
      <c r="DZ134" s="84"/>
      <c r="EA134" s="84"/>
      <c r="EB134" s="84"/>
      <c r="EC134" s="84"/>
      <c r="ED134" s="84"/>
      <c r="EE134" s="84"/>
      <c r="EF134" s="84"/>
      <c r="EG134" s="84"/>
      <c r="EH134" s="84"/>
      <c r="EI134" s="84"/>
      <c r="EJ134" s="84"/>
      <c r="EK134" s="84"/>
    </row>
    <row r="135" spans="1:141" s="87" customFormat="1" ht="27.6" customHeight="1" x14ac:dyDescent="0.2">
      <c r="A135" s="134" t="s">
        <v>27</v>
      </c>
      <c r="B135" s="131" t="s">
        <v>131</v>
      </c>
      <c r="C135" s="3" t="s">
        <v>39</v>
      </c>
      <c r="D135" s="34" t="s">
        <v>5</v>
      </c>
      <c r="E135" s="8"/>
      <c r="F135" s="41"/>
      <c r="G135" s="8"/>
      <c r="H135" s="41"/>
      <c r="I135" s="8"/>
      <c r="J135" s="41"/>
      <c r="K135" s="8"/>
      <c r="L135" s="41"/>
      <c r="M135" s="8"/>
      <c r="N135" s="41"/>
      <c r="O135" s="8"/>
      <c r="P135" s="41"/>
      <c r="Q135" s="8"/>
      <c r="R135" s="41"/>
      <c r="S135" s="8"/>
      <c r="T135" s="41"/>
      <c r="U135" s="8">
        <v>7000</v>
      </c>
      <c r="V135" s="70">
        <v>77000</v>
      </c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4"/>
      <c r="DO135" s="84"/>
      <c r="DP135" s="84"/>
      <c r="DQ135" s="84"/>
      <c r="DR135" s="84"/>
      <c r="DS135" s="84"/>
      <c r="DT135" s="84"/>
      <c r="DU135" s="84"/>
      <c r="DV135" s="84"/>
      <c r="DW135" s="84"/>
      <c r="DX135" s="84"/>
      <c r="DY135" s="84"/>
      <c r="DZ135" s="84"/>
      <c r="EA135" s="84"/>
      <c r="EB135" s="84"/>
      <c r="EC135" s="84"/>
      <c r="ED135" s="84"/>
      <c r="EE135" s="84"/>
      <c r="EF135" s="84"/>
      <c r="EG135" s="84"/>
      <c r="EH135" s="84"/>
      <c r="EI135" s="84"/>
      <c r="EJ135" s="84"/>
      <c r="EK135" s="84"/>
    </row>
    <row r="136" spans="1:141" s="87" customFormat="1" ht="23.25" customHeight="1" thickBot="1" x14ac:dyDescent="0.25">
      <c r="A136" s="135"/>
      <c r="B136" s="132"/>
      <c r="C136" s="5" t="s">
        <v>100</v>
      </c>
      <c r="D136" s="33" t="s">
        <v>6</v>
      </c>
      <c r="E136" s="7"/>
      <c r="F136" s="38"/>
      <c r="G136" s="7"/>
      <c r="H136" s="38"/>
      <c r="I136" s="7"/>
      <c r="J136" s="38"/>
      <c r="K136" s="7"/>
      <c r="L136" s="38"/>
      <c r="M136" s="7"/>
      <c r="N136" s="38"/>
      <c r="O136" s="7"/>
      <c r="P136" s="38"/>
      <c r="Q136" s="7"/>
      <c r="R136" s="38"/>
      <c r="S136" s="7"/>
      <c r="T136" s="38"/>
      <c r="U136" s="7">
        <v>3238.8440000000001</v>
      </c>
      <c r="V136" s="67">
        <v>34958</v>
      </c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84"/>
      <c r="DM136" s="84"/>
      <c r="DN136" s="84"/>
      <c r="DO136" s="84"/>
      <c r="DP136" s="84"/>
      <c r="DQ136" s="84"/>
      <c r="DR136" s="84"/>
      <c r="DS136" s="84"/>
      <c r="DT136" s="84"/>
      <c r="DU136" s="84"/>
      <c r="DV136" s="84"/>
      <c r="DW136" s="84"/>
      <c r="DX136" s="84"/>
      <c r="DY136" s="84"/>
      <c r="DZ136" s="84"/>
      <c r="EA136" s="84"/>
      <c r="EB136" s="84"/>
      <c r="EC136" s="84"/>
      <c r="ED136" s="84"/>
      <c r="EE136" s="84"/>
      <c r="EF136" s="84"/>
      <c r="EG136" s="84"/>
      <c r="EH136" s="84"/>
      <c r="EI136" s="84"/>
      <c r="EJ136" s="84"/>
      <c r="EK136" s="84"/>
    </row>
    <row r="137" spans="1:141" ht="23.25" customHeight="1" x14ac:dyDescent="0.2">
      <c r="A137" s="140" t="s">
        <v>140</v>
      </c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</row>
    <row r="138" spans="1:141" s="87" customFormat="1" ht="27.6" customHeight="1" thickBot="1" x14ac:dyDescent="0.25">
      <c r="A138" s="101" t="s">
        <v>23</v>
      </c>
      <c r="B138" s="103" t="s">
        <v>132</v>
      </c>
      <c r="C138" s="106" t="s">
        <v>100</v>
      </c>
      <c r="D138" s="104" t="s">
        <v>6</v>
      </c>
      <c r="E138" s="111"/>
      <c r="F138" s="112"/>
      <c r="G138" s="111"/>
      <c r="H138" s="112"/>
      <c r="I138" s="111"/>
      <c r="J138" s="112"/>
      <c r="K138" s="111"/>
      <c r="L138" s="112"/>
      <c r="M138" s="111"/>
      <c r="N138" s="112"/>
      <c r="O138" s="111"/>
      <c r="P138" s="112">
        <v>52.43</v>
      </c>
      <c r="Q138" s="111">
        <v>789</v>
      </c>
      <c r="R138" s="112">
        <v>1069</v>
      </c>
      <c r="S138" s="111">
        <v>1419.577</v>
      </c>
      <c r="T138" s="112">
        <v>1820.913</v>
      </c>
      <c r="U138" s="111">
        <v>2315.634</v>
      </c>
      <c r="V138" s="113">
        <v>2942.9202468826034</v>
      </c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  <c r="EH138" s="84"/>
      <c r="EI138" s="84"/>
      <c r="EJ138" s="84"/>
      <c r="EK138" s="84"/>
    </row>
    <row r="139" spans="1:141" s="87" customFormat="1" ht="15.75" customHeight="1" x14ac:dyDescent="0.2">
      <c r="A139" s="119" t="s">
        <v>142</v>
      </c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4"/>
      <c r="CK139" s="84"/>
      <c r="CL139" s="84"/>
      <c r="CM139" s="84"/>
      <c r="CN139" s="84"/>
      <c r="CO139" s="84"/>
      <c r="CP139" s="84"/>
      <c r="CQ139" s="84"/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  <c r="DD139" s="84"/>
      <c r="DE139" s="84"/>
      <c r="DF139" s="84"/>
      <c r="DG139" s="84"/>
      <c r="DH139" s="84"/>
      <c r="DI139" s="84"/>
      <c r="DJ139" s="84"/>
      <c r="DK139" s="84"/>
      <c r="DL139" s="84"/>
      <c r="DM139" s="84"/>
      <c r="DN139" s="84"/>
      <c r="DO139" s="84"/>
      <c r="DP139" s="84"/>
      <c r="DQ139" s="84"/>
      <c r="DR139" s="84"/>
      <c r="DS139" s="84"/>
      <c r="DT139" s="84"/>
      <c r="DU139" s="84"/>
      <c r="DV139" s="84"/>
      <c r="DW139" s="84"/>
      <c r="DX139" s="84"/>
      <c r="DY139" s="84"/>
      <c r="DZ139" s="84"/>
      <c r="EA139" s="84"/>
      <c r="EB139" s="84"/>
      <c r="EC139" s="84"/>
      <c r="ED139" s="84"/>
      <c r="EE139" s="84"/>
      <c r="EF139" s="84"/>
      <c r="EG139" s="84"/>
      <c r="EH139" s="84"/>
      <c r="EI139" s="84"/>
      <c r="EJ139" s="84"/>
      <c r="EK139" s="84"/>
    </row>
    <row r="140" spans="1:141" s="114" customFormat="1" ht="14.25" customHeight="1" x14ac:dyDescent="0.3">
      <c r="A140" s="114" t="s">
        <v>143</v>
      </c>
      <c r="B140" s="105"/>
      <c r="C140" s="105"/>
    </row>
    <row r="141" spans="1:141" ht="23.25" x14ac:dyDescent="0.2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</row>
  </sheetData>
  <sheetProtection algorithmName="SHA-512" hashValue="0rjNXjCd6OzWk0lhxf7mymOla540g8Fooe0LtjIx36PhtbehMl3+FX68Cuorqk2ktH6ByoH/OVpQXM6D+2Fkag==" saltValue="jRxXF8dc05WBMHcqj0Rwtg==" spinCount="100000" sheet="1" objects="1" scenarios="1"/>
  <mergeCells count="105">
    <mergeCell ref="A81:A82"/>
    <mergeCell ref="A141:V141"/>
    <mergeCell ref="A50:A51"/>
    <mergeCell ref="B50:B51"/>
    <mergeCell ref="A53:A55"/>
    <mergeCell ref="B53:B55"/>
    <mergeCell ref="A56:A58"/>
    <mergeCell ref="B56:B58"/>
    <mergeCell ref="A116:A117"/>
    <mergeCell ref="B116:B117"/>
    <mergeCell ref="A74:A76"/>
    <mergeCell ref="B74:B76"/>
    <mergeCell ref="A137:V137"/>
    <mergeCell ref="A89:A90"/>
    <mergeCell ref="A91:A92"/>
    <mergeCell ref="A71:A73"/>
    <mergeCell ref="A77:A80"/>
    <mergeCell ref="A118:V118"/>
    <mergeCell ref="A68:A70"/>
    <mergeCell ref="A65:A67"/>
    <mergeCell ref="B65:B67"/>
    <mergeCell ref="B89:B90"/>
    <mergeCell ref="B91:B92"/>
    <mergeCell ref="B93:B95"/>
    <mergeCell ref="A104:V104"/>
    <mergeCell ref="A93:A95"/>
    <mergeCell ref="A96:A97"/>
    <mergeCell ref="A98:A102"/>
    <mergeCell ref="B113:B114"/>
    <mergeCell ref="B131:B132"/>
    <mergeCell ref="B133:B134"/>
    <mergeCell ref="A135:A136"/>
    <mergeCell ref="B135:B136"/>
    <mergeCell ref="A133:A134"/>
    <mergeCell ref="A131:A132"/>
    <mergeCell ref="A121:A122"/>
    <mergeCell ref="A119:A120"/>
    <mergeCell ref="B119:B120"/>
    <mergeCell ref="B59:B61"/>
    <mergeCell ref="B46:B47"/>
    <mergeCell ref="A59:A61"/>
    <mergeCell ref="A37:A38"/>
    <mergeCell ref="A129:A130"/>
    <mergeCell ref="B129:B130"/>
    <mergeCell ref="A127:A128"/>
    <mergeCell ref="B127:B128"/>
    <mergeCell ref="B121:B122"/>
    <mergeCell ref="B123:B124"/>
    <mergeCell ref="B125:B126"/>
    <mergeCell ref="A123:A124"/>
    <mergeCell ref="A125:A126"/>
    <mergeCell ref="B98:B102"/>
    <mergeCell ref="B71:B73"/>
    <mergeCell ref="B77:B80"/>
    <mergeCell ref="B108:B109"/>
    <mergeCell ref="A108:A109"/>
    <mergeCell ref="A113:A114"/>
    <mergeCell ref="B96:B97"/>
    <mergeCell ref="B105:B106"/>
    <mergeCell ref="B83:B86"/>
    <mergeCell ref="A83:A86"/>
    <mergeCell ref="A105:A106"/>
    <mergeCell ref="B35:B36"/>
    <mergeCell ref="B48:B49"/>
    <mergeCell ref="C48:C49"/>
    <mergeCell ref="C1:H1"/>
    <mergeCell ref="B5:B7"/>
    <mergeCell ref="B8:B10"/>
    <mergeCell ref="B11:B12"/>
    <mergeCell ref="B15:B18"/>
    <mergeCell ref="B19:B20"/>
    <mergeCell ref="B21:B22"/>
    <mergeCell ref="A4:V4"/>
    <mergeCell ref="A5:A7"/>
    <mergeCell ref="A8:A10"/>
    <mergeCell ref="B13:B14"/>
    <mergeCell ref="A11:A12"/>
    <mergeCell ref="A13:A14"/>
    <mergeCell ref="A15:A18"/>
    <mergeCell ref="A21:A22"/>
    <mergeCell ref="A39:A40"/>
    <mergeCell ref="B81:B82"/>
    <mergeCell ref="B87:B88"/>
    <mergeCell ref="A87:A88"/>
    <mergeCell ref="A139:V139"/>
    <mergeCell ref="A19:A20"/>
    <mergeCell ref="B39:B40"/>
    <mergeCell ref="B23:B26"/>
    <mergeCell ref="B27:B30"/>
    <mergeCell ref="B37:B38"/>
    <mergeCell ref="B31:B34"/>
    <mergeCell ref="B41:B42"/>
    <mergeCell ref="B43:B45"/>
    <mergeCell ref="A46:A47"/>
    <mergeCell ref="B62:B63"/>
    <mergeCell ref="A43:A45"/>
    <mergeCell ref="A62:A63"/>
    <mergeCell ref="A48:A49"/>
    <mergeCell ref="A41:A42"/>
    <mergeCell ref="A23:A26"/>
    <mergeCell ref="A27:A30"/>
    <mergeCell ref="A64:V64"/>
    <mergeCell ref="D48:D49"/>
    <mergeCell ref="A35:A36"/>
    <mergeCell ref="A31:A34"/>
  </mergeCells>
  <phoneticPr fontId="6" type="noConversion"/>
  <printOptions horizontalCentered="1"/>
  <pageMargins left="0" right="0" top="0.19685039370078741" bottom="0.19685039370078741" header="0.31496062992125984" footer="0.11811023622047245"/>
  <pageSetup paperSize="8" scale="90" orientation="landscape" r:id="rId1"/>
  <rowBreaks count="2" manualBreakCount="2">
    <brk id="40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2025-11-05T11:07:02Z</cp:lastPrinted>
  <dcterms:created xsi:type="dcterms:W3CDTF">2023-10-05T14:08:20Z</dcterms:created>
  <dcterms:modified xsi:type="dcterms:W3CDTF">2025-11-05T11:51:19Z</dcterms:modified>
</cp:coreProperties>
</file>